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3" sheetId="1" r:id="rId4"/>
  </sheets>
  <definedNames/>
  <calcPr/>
  <extLst>
    <ext uri="GoogleSheetsCustomDataVersion2">
      <go:sheetsCustomData xmlns:go="http://customooxmlschemas.google.com/" r:id="rId5" roundtripDataChecksum="VHfbDDTZQ5vzWST3fj2/q+145kOlbNkEUKXjUy2YyVI="/>
    </ext>
  </extLst>
</workbook>
</file>

<file path=xl/sharedStrings.xml><?xml version="1.0" encoding="utf-8"?>
<sst xmlns="http://schemas.openxmlformats.org/spreadsheetml/2006/main" count="97" uniqueCount="67">
  <si>
    <t>PEMERINTAH KOTA SAMARINDA</t>
  </si>
  <si>
    <t>DINAS KESEHATAN KOTA SAMARINDA</t>
  </si>
  <si>
    <t>UPT. PUSKESMAS HARAPAN BARU</t>
  </si>
  <si>
    <t>Jl. Kurnia Makmur No. 83, Samarinda 75131</t>
  </si>
  <si>
    <t>Telepon (0541) 260039 E-mail upt.pkmharapanbaru@gmail.com</t>
  </si>
  <si>
    <t>SASARAN, TARGET DAN CAPAIAN</t>
  </si>
  <si>
    <t>STANDAR PELAYANAN MINIMAL BIDANG KESEHATAN</t>
  </si>
  <si>
    <t>TAHUN 2023</t>
  </si>
  <si>
    <t>No.</t>
  </si>
  <si>
    <t>SPM</t>
  </si>
  <si>
    <t>Sasaran</t>
  </si>
  <si>
    <t>Target</t>
  </si>
  <si>
    <t>Capaian</t>
  </si>
  <si>
    <t>Triwulan 1</t>
  </si>
  <si>
    <t>Triwulan 2</t>
  </si>
  <si>
    <t>Triwulan 3</t>
  </si>
  <si>
    <t>Triwulan 4</t>
  </si>
  <si>
    <t>Semester 1</t>
  </si>
  <si>
    <t>Semester 2</t>
  </si>
  <si>
    <t>Tahunan</t>
  </si>
  <si>
    <t>Pelayanan kesehatan ibu hamil</t>
  </si>
  <si>
    <t>a</t>
  </si>
  <si>
    <t>K1</t>
  </si>
  <si>
    <t>b</t>
  </si>
  <si>
    <t>K4</t>
  </si>
  <si>
    <t>c</t>
  </si>
  <si>
    <t>Pemberian tablet Fe ibu hamil</t>
  </si>
  <si>
    <t>Pelayanan kesehatan ibu bersalin</t>
  </si>
  <si>
    <t>Persalinan di Tenaga Kesehatan</t>
  </si>
  <si>
    <t>Penanganan Komplikasi Kebidanan</t>
  </si>
  <si>
    <t>Ibu Hamil diperiksa HIV</t>
  </si>
  <si>
    <t>s</t>
  </si>
  <si>
    <t>d</t>
  </si>
  <si>
    <t>Nifas di Tenaga Kesehatan</t>
  </si>
  <si>
    <t>Pelayanan kesehatan bayi baru lahir</t>
  </si>
  <si>
    <t>KN 1</t>
  </si>
  <si>
    <t>KN Lengkap</t>
  </si>
  <si>
    <t>Penanganan komplikasi neonatus</t>
  </si>
  <si>
    <t>Pelayanan kesehatan bayi 29 hari - 11 bulan</t>
  </si>
  <si>
    <t>e</t>
  </si>
  <si>
    <t>IMD</t>
  </si>
  <si>
    <t>Pelayanan kesehatan balita</t>
  </si>
  <si>
    <t>Pelayanan kesehatan balita sehat</t>
  </si>
  <si>
    <t>Pelayanan kesehatan balita sakit</t>
  </si>
  <si>
    <t>ASI</t>
  </si>
  <si>
    <t>Vitamin A balita</t>
  </si>
  <si>
    <t>Pelayanan kesehatan pada usia pendidikan dasar</t>
  </si>
  <si>
    <t>TTD</t>
  </si>
  <si>
    <t>Siswa jenjang SD/MI yang dilakukan penjaringan kesehatan</t>
  </si>
  <si>
    <t>Siswa jenjang SMP/MTs yang dilakukan penjaringan kesehatan</t>
  </si>
  <si>
    <t>Pelayanan kesehatan pada usia produktif</t>
  </si>
  <si>
    <t>Edukasi Kesehatan Termasuk Keluarga Berencana</t>
  </si>
  <si>
    <t>Skrining Faktor Risiko PM dan PTM</t>
  </si>
  <si>
    <t>Pelayanan kesehatan pada usia lanjut</t>
  </si>
  <si>
    <t>Edukasi Perilaku Hidup Bersih dan Sehat (PHBS)</t>
  </si>
  <si>
    <t>Pelayanan kesehatan penderita hipertensi</t>
  </si>
  <si>
    <t>Pengukuran Tekanan Darah</t>
  </si>
  <si>
    <t>Edukasi</t>
  </si>
  <si>
    <t>Pelayanan kesehatan penderita diabetes melitus</t>
  </si>
  <si>
    <t>Pengukuran Gula Darah</t>
  </si>
  <si>
    <t>Terapi Farmakologi</t>
  </si>
  <si>
    <t>Pelayanan kesehatan orang dengan gangguan jiwa berat</t>
  </si>
  <si>
    <t>Pemeriksaan Kesehatan Jiwa</t>
  </si>
  <si>
    <t>Terduga TBc yang mendapatkan pelayanan TBc standar</t>
  </si>
  <si>
    <t>Pelayanan kesehatan orang dengan risiko terinfeksi HIV</t>
  </si>
  <si>
    <t>Edukasi Perilaku Berisiko</t>
  </si>
  <si>
    <t>Skrining HIV pada Populasi Berisiko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</si>
</sst>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7.0"/>
      <color theme="1"/>
      <name val="Arial"/>
    </font>
    <font>
      <b/>
      <sz val="18.0"/>
      <color theme="1"/>
      <name val="Arial"/>
    </font>
    <font>
      <sz val="10.0"/>
      <color theme="1"/>
      <name val="Arial"/>
    </font>
    <font/>
    <font>
      <b/>
      <sz val="14.0"/>
      <color theme="1"/>
      <name val="Arial"/>
    </font>
    <font>
      <b/>
      <sz val="10.0"/>
      <color theme="1"/>
      <name val="Arial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5">
    <border/>
    <border>
      <bottom style="double">
        <color rgb="FF000000"/>
      </bottom>
    </border>
    <border>
      <top style="double">
        <color rgb="FF000000"/>
      </top>
    </border>
    <border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1" fillId="0" fontId="3" numFmtId="0" xfId="0" applyAlignment="1" applyBorder="1" applyFont="1">
      <alignment horizontal="center" vertical="center"/>
    </xf>
    <xf borderId="1" fillId="0" fontId="4" numFmtId="0" xfId="0" applyBorder="1" applyFont="1"/>
    <xf borderId="2" fillId="0" fontId="5" numFmtId="0" xfId="0" applyAlignment="1" applyBorder="1" applyFont="1">
      <alignment horizontal="center" vertical="center"/>
    </xf>
    <xf borderId="2" fillId="0" fontId="4" numFmtId="0" xfId="0" applyBorder="1" applyFont="1"/>
    <xf borderId="0" fillId="0" fontId="5" numFmtId="0" xfId="0" applyAlignment="1" applyFont="1">
      <alignment horizontal="center" vertical="center"/>
    </xf>
    <xf borderId="3" fillId="0" fontId="5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4" fillId="0" fontId="6" numFmtId="0" xfId="0" applyAlignment="1" applyBorder="1" applyFont="1">
      <alignment horizontal="center" shrinkToFit="0" vertical="center" wrapText="1"/>
    </xf>
    <xf borderId="5" fillId="0" fontId="6" numFmtId="0" xfId="0" applyAlignment="1" applyBorder="1" applyFont="1">
      <alignment horizontal="center" shrinkToFit="0" vertical="center" wrapText="1"/>
    </xf>
    <xf borderId="6" fillId="0" fontId="4" numFmtId="0" xfId="0" applyBorder="1" applyFont="1"/>
    <xf borderId="7" fillId="0" fontId="6" numFmtId="0" xfId="0" applyAlignment="1" applyBorder="1" applyFont="1">
      <alignment horizontal="center" shrinkToFit="0" vertical="center" wrapText="1"/>
    </xf>
    <xf borderId="8" fillId="0" fontId="4" numFmtId="0" xfId="0" applyBorder="1" applyFont="1"/>
    <xf borderId="8" fillId="0" fontId="6" numFmtId="0" xfId="0" applyAlignment="1" applyBorder="1" applyFont="1">
      <alignment shrinkToFit="0" vertical="center" wrapText="1"/>
    </xf>
    <xf borderId="9" fillId="0" fontId="6" numFmtId="0" xfId="0" applyAlignment="1" applyBorder="1" applyFont="1">
      <alignment shrinkToFit="0" vertical="center" wrapText="1"/>
    </xf>
    <xf borderId="10" fillId="0" fontId="4" numFmtId="0" xfId="0" applyBorder="1" applyFont="1"/>
    <xf borderId="11" fillId="0" fontId="4" numFmtId="0" xfId="0" applyBorder="1" applyFont="1"/>
    <xf borderId="12" fillId="0" fontId="4" numFmtId="0" xfId="0" applyBorder="1" applyFont="1"/>
    <xf borderId="9" fillId="0" fontId="4" numFmtId="0" xfId="0" applyBorder="1" applyFont="1"/>
    <xf borderId="13" fillId="0" fontId="6" numFmtId="0" xfId="0" applyAlignment="1" applyBorder="1" applyFont="1">
      <alignment shrinkToFit="0" vertical="center" wrapText="1"/>
    </xf>
    <xf borderId="14" fillId="0" fontId="4" numFmtId="0" xfId="0" applyBorder="1" applyFont="1"/>
    <xf borderId="15" fillId="0" fontId="4" numFmtId="0" xfId="0" applyBorder="1" applyFont="1"/>
    <xf borderId="16" fillId="0" fontId="4" numFmtId="0" xfId="0" applyBorder="1" applyFont="1"/>
    <xf borderId="13" fillId="0" fontId="6" numFmtId="0" xfId="0" applyAlignment="1" applyBorder="1" applyFont="1">
      <alignment horizontal="center" shrinkToFit="0" vertical="center" wrapText="1"/>
    </xf>
    <xf borderId="17" fillId="0" fontId="3" numFmtId="0" xfId="0" applyAlignment="1" applyBorder="1" applyFont="1">
      <alignment horizontal="center" vertical="top"/>
    </xf>
    <xf borderId="18" fillId="0" fontId="3" numFmtId="0" xfId="0" applyAlignment="1" applyBorder="1" applyFont="1">
      <alignment horizontal="left" shrinkToFit="0" vertical="top" wrapText="1"/>
    </xf>
    <xf borderId="19" fillId="0" fontId="4" numFmtId="0" xfId="0" applyBorder="1" applyFont="1"/>
    <xf borderId="17" fillId="0" fontId="3" numFmtId="1" xfId="0" applyAlignment="1" applyBorder="1" applyFont="1" applyNumberFormat="1">
      <alignment horizontal="right" vertical="top"/>
    </xf>
    <xf borderId="17" fillId="0" fontId="3" numFmtId="10" xfId="0" applyAlignment="1" applyBorder="1" applyFont="1" applyNumberFormat="1">
      <alignment horizontal="right" vertical="top"/>
    </xf>
    <xf borderId="20" fillId="0" fontId="3" numFmtId="0" xfId="0" applyAlignment="1" applyBorder="1" applyFont="1">
      <alignment horizontal="center" vertical="top"/>
    </xf>
    <xf borderId="21" fillId="0" fontId="3" numFmtId="0" xfId="0" applyAlignment="1" applyBorder="1" applyFont="1">
      <alignment horizontal="center" shrinkToFit="0" vertical="top" wrapText="1"/>
    </xf>
    <xf borderId="22" fillId="0" fontId="3" numFmtId="0" xfId="0" applyAlignment="1" applyBorder="1" applyFont="1">
      <alignment horizontal="left" shrinkToFit="0" vertical="top" wrapText="1"/>
    </xf>
    <xf borderId="20" fillId="0" fontId="3" numFmtId="1" xfId="0" applyAlignment="1" applyBorder="1" applyFont="1" applyNumberFormat="1">
      <alignment horizontal="right" vertical="top"/>
    </xf>
    <xf borderId="20" fillId="0" fontId="3" numFmtId="1" xfId="0" applyAlignment="1" applyBorder="1" applyFont="1" applyNumberFormat="1">
      <alignment horizontal="right" readingOrder="0" vertical="top"/>
    </xf>
    <xf borderId="20" fillId="0" fontId="3" numFmtId="10" xfId="0" applyAlignment="1" applyBorder="1" applyFont="1" applyNumberFormat="1">
      <alignment horizontal="right" vertical="top"/>
    </xf>
    <xf borderId="21" fillId="0" fontId="3" numFmtId="0" xfId="0" applyAlignment="1" applyBorder="1" applyFont="1">
      <alignment horizontal="left" shrinkToFit="0" vertical="top" wrapText="1"/>
    </xf>
    <xf borderId="22" fillId="0" fontId="4" numFmtId="0" xfId="0" applyBorder="1" applyFont="1"/>
    <xf borderId="20" fillId="2" fontId="7" numFmtId="1" xfId="0" applyAlignment="1" applyBorder="1" applyFill="1" applyFont="1" applyNumberFormat="1">
      <alignment horizontal="right" vertical="bottom"/>
    </xf>
    <xf borderId="22" fillId="0" fontId="7" numFmtId="1" xfId="0" applyAlignment="1" applyBorder="1" applyFont="1" applyNumberFormat="1">
      <alignment horizontal="right" vertical="bottom"/>
    </xf>
    <xf borderId="21" fillId="0" fontId="3" numFmtId="0" xfId="0" applyAlignment="1" applyBorder="1" applyFont="1">
      <alignment horizontal="left" readingOrder="0" shrinkToFit="0" vertical="top" wrapText="1"/>
    </xf>
    <xf borderId="20" fillId="2" fontId="7" numFmtId="1" xfId="0" applyAlignment="1" applyBorder="1" applyFont="1" applyNumberFormat="1">
      <alignment vertical="bottom"/>
    </xf>
    <xf borderId="22" fillId="0" fontId="7" numFmtId="1" xfId="0" applyAlignment="1" applyBorder="1" applyFont="1" applyNumberFormat="1">
      <alignment vertical="bottom"/>
    </xf>
    <xf borderId="23" fillId="2" fontId="7" numFmtId="1" xfId="0" applyAlignment="1" applyBorder="1" applyFont="1" applyNumberFormat="1">
      <alignment horizontal="right" vertical="bottom"/>
    </xf>
    <xf borderId="24" fillId="0" fontId="7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Relationship Id="rId2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66675</xdr:colOff>
      <xdr:row>0</xdr:row>
      <xdr:rowOff>76200</xdr:rowOff>
    </xdr:from>
    <xdr:ext cx="895350" cy="609600"/>
    <xdr:pic>
      <xdr:nvPicPr>
        <xdr:cNvPr descr="D:\'Aliysa Document\LOGO KOTA SAMARINDA.jpg"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22</xdr:col>
      <xdr:colOff>323850</xdr:colOff>
      <xdr:row>0</xdr:row>
      <xdr:rowOff>76200</xdr:rowOff>
    </xdr:from>
    <xdr:ext cx="895350" cy="609600"/>
    <xdr:pic>
      <xdr:nvPicPr>
        <xdr:cNvPr descr="logo-puskesmas" id="0" name="image1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5.71"/>
    <col customWidth="1" min="3" max="3" width="35.71"/>
    <col customWidth="1" min="4" max="5" width="8.71"/>
    <col customWidth="1" min="6" max="17" width="5.71"/>
    <col customWidth="1" min="18" max="24" width="9.71"/>
    <col customWidth="1" min="25" max="26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2" t="s">
        <v>2</v>
      </c>
    </row>
    <row r="4" ht="14.25" customHeight="1">
      <c r="A4" s="3" t="s">
        <v>3</v>
      </c>
    </row>
    <row r="5" ht="14.25" customHeight="1">
      <c r="A5" s="4" t="s">
        <v>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ht="14.25" customHeight="1">
      <c r="A6" s="6" t="s">
        <v>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14.25" customHeight="1">
      <c r="A7" s="8" t="s">
        <v>6</v>
      </c>
    </row>
    <row r="8" ht="14.25" customHeight="1">
      <c r="A8" s="8" t="s">
        <v>7</v>
      </c>
    </row>
    <row r="9" ht="14.25" customHeight="1">
      <c r="A9" s="9"/>
      <c r="B9" s="9"/>
      <c r="C9" s="9"/>
      <c r="D9" s="9"/>
      <c r="E9" s="9"/>
      <c r="F9" s="9"/>
      <c r="G9" s="9"/>
      <c r="H9" s="10"/>
      <c r="I9" s="10"/>
      <c r="J9" s="10"/>
      <c r="K9" s="10"/>
      <c r="L9" s="10"/>
      <c r="M9" s="10"/>
    </row>
    <row r="10" ht="14.25" customHeight="1">
      <c r="A10" s="11" t="s">
        <v>8</v>
      </c>
      <c r="B10" s="12" t="s">
        <v>9</v>
      </c>
      <c r="C10" s="13"/>
      <c r="D10" s="14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6"/>
      <c r="S10" s="16"/>
      <c r="T10" s="16"/>
      <c r="U10" s="16"/>
      <c r="V10" s="16"/>
      <c r="W10" s="16"/>
      <c r="X10" s="17"/>
    </row>
    <row r="11" ht="15.75" customHeight="1">
      <c r="A11" s="18"/>
      <c r="B11" s="19"/>
      <c r="C11" s="20"/>
      <c r="D11" s="11" t="s">
        <v>10</v>
      </c>
      <c r="E11" s="11" t="s">
        <v>11</v>
      </c>
      <c r="F11" s="14" t="s">
        <v>12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21"/>
      <c r="R11" s="22"/>
      <c r="S11" s="22"/>
      <c r="T11" s="22"/>
      <c r="U11" s="22"/>
      <c r="V11" s="22"/>
      <c r="W11" s="22"/>
      <c r="X11" s="22"/>
    </row>
    <row r="12" ht="14.25" customHeight="1">
      <c r="A12" s="23"/>
      <c r="B12" s="24"/>
      <c r="C12" s="25"/>
      <c r="D12" s="23"/>
      <c r="E12" s="23"/>
      <c r="F12" s="26">
        <v>1.0</v>
      </c>
      <c r="G12" s="26">
        <v>2.0</v>
      </c>
      <c r="H12" s="26">
        <v>3.0</v>
      </c>
      <c r="I12" s="26">
        <v>4.0</v>
      </c>
      <c r="J12" s="26">
        <v>5.0</v>
      </c>
      <c r="K12" s="26">
        <v>6.0</v>
      </c>
      <c r="L12" s="26">
        <v>7.0</v>
      </c>
      <c r="M12" s="26">
        <v>8.0</v>
      </c>
      <c r="N12" s="26">
        <v>9.0</v>
      </c>
      <c r="O12" s="26">
        <v>10.0</v>
      </c>
      <c r="P12" s="26">
        <v>11.0</v>
      </c>
      <c r="Q12" s="26">
        <v>12.0</v>
      </c>
      <c r="R12" s="26" t="s">
        <v>13</v>
      </c>
      <c r="S12" s="26" t="s">
        <v>14</v>
      </c>
      <c r="T12" s="26" t="s">
        <v>15</v>
      </c>
      <c r="U12" s="26" t="s">
        <v>16</v>
      </c>
      <c r="V12" s="26" t="s">
        <v>17</v>
      </c>
      <c r="W12" s="26" t="s">
        <v>18</v>
      </c>
      <c r="X12" s="26" t="s">
        <v>19</v>
      </c>
    </row>
    <row r="13" ht="14.25" customHeight="1">
      <c r="A13" s="27">
        <v>1.0</v>
      </c>
      <c r="B13" s="28" t="s">
        <v>20</v>
      </c>
      <c r="C13" s="29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1">
        <f t="shared" ref="R13:X13" si="1">SUM(R14:R16)/3</f>
        <v>0.1973209686</v>
      </c>
      <c r="S13" s="31">
        <f t="shared" si="1"/>
        <v>0.1998969603</v>
      </c>
      <c r="T13" s="31">
        <f t="shared" si="1"/>
        <v>0.2292632664</v>
      </c>
      <c r="U13" s="31">
        <f t="shared" si="1"/>
        <v>0.2344152499</v>
      </c>
      <c r="V13" s="31">
        <f t="shared" si="1"/>
        <v>0.3972179289</v>
      </c>
      <c r="W13" s="31">
        <f t="shared" si="1"/>
        <v>0.4636785162</v>
      </c>
      <c r="X13" s="31">
        <f t="shared" si="1"/>
        <v>0.8608964451</v>
      </c>
    </row>
    <row r="14" ht="14.25" customHeight="1">
      <c r="A14" s="32"/>
      <c r="B14" s="33" t="s">
        <v>21</v>
      </c>
      <c r="C14" s="34" t="s">
        <v>22</v>
      </c>
      <c r="D14" s="35"/>
      <c r="E14" s="35">
        <v>647.0</v>
      </c>
      <c r="F14" s="35">
        <v>48.0</v>
      </c>
      <c r="G14" s="35">
        <v>55.0</v>
      </c>
      <c r="H14" s="35">
        <v>65.0</v>
      </c>
      <c r="I14" s="35">
        <v>46.0</v>
      </c>
      <c r="J14" s="35">
        <v>51.0</v>
      </c>
      <c r="K14" s="36">
        <v>62.0</v>
      </c>
      <c r="L14" s="36">
        <v>48.0</v>
      </c>
      <c r="M14" s="36">
        <v>62.0</v>
      </c>
      <c r="N14" s="36">
        <v>61.0</v>
      </c>
      <c r="O14" s="36">
        <v>54.0</v>
      </c>
      <c r="P14" s="36">
        <v>45.0</v>
      </c>
      <c r="Q14" s="36">
        <v>59.0</v>
      </c>
      <c r="R14" s="37">
        <f t="shared" ref="R14:R16" si="2">SUM(F14:H14)/E14</f>
        <v>0.2596599691</v>
      </c>
      <c r="S14" s="37">
        <f t="shared" ref="S14:S16" si="3">SUM(I14:K14)/E14</f>
        <v>0.2457496136</v>
      </c>
      <c r="T14" s="37">
        <f t="shared" ref="T14:T16" si="4">SUM(L14:N14)/E14</f>
        <v>0.2642967543</v>
      </c>
      <c r="U14" s="37">
        <f t="shared" ref="U14:U16" si="5">SUM(O14:Q14)/E14</f>
        <v>0.2442040185</v>
      </c>
      <c r="V14" s="37">
        <f t="shared" ref="V14:V16" si="6">SUM(F14:K14)/E14</f>
        <v>0.5054095827</v>
      </c>
      <c r="W14" s="37">
        <f t="shared" ref="W14:W16" si="7">SUM(L14:Q14)/E14</f>
        <v>0.5085007728</v>
      </c>
      <c r="X14" s="37">
        <f t="shared" ref="X14:X16" si="8">SUM(F14:Q14)/E14</f>
        <v>1.013910355</v>
      </c>
    </row>
    <row r="15" ht="14.25" customHeight="1">
      <c r="A15" s="32"/>
      <c r="B15" s="33" t="s">
        <v>23</v>
      </c>
      <c r="C15" s="34" t="s">
        <v>24</v>
      </c>
      <c r="D15" s="35"/>
      <c r="E15" s="35">
        <v>647.0</v>
      </c>
      <c r="F15" s="35">
        <v>32.0</v>
      </c>
      <c r="G15" s="35">
        <v>42.0</v>
      </c>
      <c r="H15" s="35">
        <v>28.0</v>
      </c>
      <c r="I15" s="35">
        <v>31.0</v>
      </c>
      <c r="J15" s="36">
        <v>37.0</v>
      </c>
      <c r="K15" s="36">
        <v>42.0</v>
      </c>
      <c r="L15" s="36">
        <v>40.0</v>
      </c>
      <c r="M15" s="36">
        <v>46.0</v>
      </c>
      <c r="N15" s="36">
        <v>51.0</v>
      </c>
      <c r="O15" s="36">
        <v>45.0</v>
      </c>
      <c r="P15" s="36">
        <v>51.0</v>
      </c>
      <c r="Q15" s="36">
        <v>56.0</v>
      </c>
      <c r="R15" s="37">
        <f t="shared" si="2"/>
        <v>0.1576506955</v>
      </c>
      <c r="S15" s="37">
        <f t="shared" si="3"/>
        <v>0.170015456</v>
      </c>
      <c r="T15" s="37">
        <f t="shared" si="4"/>
        <v>0.2117465224</v>
      </c>
      <c r="U15" s="37">
        <f t="shared" si="5"/>
        <v>0.2349304482</v>
      </c>
      <c r="V15" s="37">
        <f t="shared" si="6"/>
        <v>0.3276661515</v>
      </c>
      <c r="W15" s="37">
        <f t="shared" si="7"/>
        <v>0.4466769706</v>
      </c>
      <c r="X15" s="37">
        <f t="shared" si="8"/>
        <v>0.7743431221</v>
      </c>
    </row>
    <row r="16" ht="14.25" customHeight="1">
      <c r="A16" s="32"/>
      <c r="B16" s="33" t="s">
        <v>25</v>
      </c>
      <c r="C16" s="34" t="s">
        <v>26</v>
      </c>
      <c r="D16" s="35"/>
      <c r="E16" s="35">
        <v>647.0</v>
      </c>
      <c r="F16" s="35">
        <v>34.0</v>
      </c>
      <c r="G16" s="35">
        <v>43.0</v>
      </c>
      <c r="H16" s="35">
        <v>36.0</v>
      </c>
      <c r="I16" s="35">
        <v>40.0</v>
      </c>
      <c r="J16" s="35">
        <v>37.0</v>
      </c>
      <c r="K16" s="36">
        <v>42.0</v>
      </c>
      <c r="L16" s="36">
        <v>40.0</v>
      </c>
      <c r="M16" s="36">
        <v>46.0</v>
      </c>
      <c r="N16" s="36">
        <v>51.0</v>
      </c>
      <c r="O16" s="36">
        <v>45.0</v>
      </c>
      <c r="P16" s="36">
        <v>51.0</v>
      </c>
      <c r="Q16" s="36">
        <v>49.0</v>
      </c>
      <c r="R16" s="37">
        <f t="shared" si="2"/>
        <v>0.1746522411</v>
      </c>
      <c r="S16" s="37">
        <f t="shared" si="3"/>
        <v>0.1839258114</v>
      </c>
      <c r="T16" s="37">
        <f t="shared" si="4"/>
        <v>0.2117465224</v>
      </c>
      <c r="U16" s="37">
        <f t="shared" si="5"/>
        <v>0.2241112828</v>
      </c>
      <c r="V16" s="37">
        <f t="shared" si="6"/>
        <v>0.3585780526</v>
      </c>
      <c r="W16" s="37">
        <f t="shared" si="7"/>
        <v>0.4358578053</v>
      </c>
      <c r="X16" s="37">
        <f t="shared" si="8"/>
        <v>0.7944358578</v>
      </c>
    </row>
    <row r="17" ht="14.25" customHeight="1">
      <c r="A17" s="32">
        <v>2.0</v>
      </c>
      <c r="B17" s="38" t="s">
        <v>27</v>
      </c>
      <c r="C17" s="39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7">
        <f t="shared" ref="R17:X17" si="9">SUM(R18:R21)/4</f>
        <v>0.1662621359</v>
      </c>
      <c r="S17" s="37">
        <f t="shared" si="9"/>
        <v>0.1634304207</v>
      </c>
      <c r="T17" s="37">
        <f t="shared" si="9"/>
        <v>0.1634304207</v>
      </c>
      <c r="U17" s="37">
        <f t="shared" si="9"/>
        <v>0.1775889968</v>
      </c>
      <c r="V17" s="37">
        <f t="shared" si="9"/>
        <v>0.3296925566</v>
      </c>
      <c r="W17" s="37">
        <f t="shared" si="9"/>
        <v>0.3410194175</v>
      </c>
      <c r="X17" s="37">
        <f t="shared" si="9"/>
        <v>0.6707119741</v>
      </c>
    </row>
    <row r="18" ht="14.25" customHeight="1">
      <c r="A18" s="32"/>
      <c r="B18" s="33" t="s">
        <v>21</v>
      </c>
      <c r="C18" s="34" t="s">
        <v>28</v>
      </c>
      <c r="D18" s="35"/>
      <c r="E18" s="35">
        <v>618.0</v>
      </c>
      <c r="F18" s="35">
        <v>35.0</v>
      </c>
      <c r="G18" s="35">
        <v>70.0</v>
      </c>
      <c r="H18" s="35">
        <v>44.0</v>
      </c>
      <c r="I18" s="35">
        <v>52.0</v>
      </c>
      <c r="J18" s="35">
        <v>43.0</v>
      </c>
      <c r="K18" s="36">
        <v>31.0</v>
      </c>
      <c r="L18" s="36">
        <v>44.0</v>
      </c>
      <c r="M18" s="36">
        <v>48.0</v>
      </c>
      <c r="N18" s="36">
        <v>41.0</v>
      </c>
      <c r="O18" s="36">
        <v>45.0</v>
      </c>
      <c r="P18" s="36">
        <v>75.0</v>
      </c>
      <c r="Q18" s="36">
        <v>35.0</v>
      </c>
      <c r="R18" s="37">
        <f t="shared" ref="R18:R21" si="10">SUM(F18:H18)/E18</f>
        <v>0.2411003236</v>
      </c>
      <c r="S18" s="37">
        <f t="shared" ref="S18:S21" si="11">SUM(I18:K18)/E18</f>
        <v>0.2038834951</v>
      </c>
      <c r="T18" s="37">
        <f t="shared" ref="T18:T21" si="12">SUM(L18:N18)/E18</f>
        <v>0.215210356</v>
      </c>
      <c r="U18" s="37">
        <f t="shared" ref="U18:U21" si="13">SUM(O18:Q18)/E18</f>
        <v>0.2508090615</v>
      </c>
      <c r="V18" s="37">
        <f t="shared" ref="V18:V21" si="14">SUM(F18:K18)/E18</f>
        <v>0.4449838188</v>
      </c>
      <c r="W18" s="37">
        <f t="shared" ref="W18:W21" si="15">SUM(L18:Q18)/E18</f>
        <v>0.4660194175</v>
      </c>
      <c r="X18" s="37">
        <f t="shared" ref="X18:X21" si="16">SUM(F18:Q18)/E18</f>
        <v>0.9110032362</v>
      </c>
    </row>
    <row r="19" ht="14.25" customHeight="1">
      <c r="A19" s="32"/>
      <c r="B19" s="33" t="s">
        <v>23</v>
      </c>
      <c r="C19" s="34" t="s">
        <v>29</v>
      </c>
      <c r="D19" s="35"/>
      <c r="E19" s="35">
        <v>618.0</v>
      </c>
      <c r="F19" s="35">
        <v>14.0</v>
      </c>
      <c r="G19" s="35">
        <v>22.0</v>
      </c>
      <c r="H19" s="35">
        <v>13.0</v>
      </c>
      <c r="I19" s="35">
        <v>13.0</v>
      </c>
      <c r="J19" s="35">
        <v>14.0</v>
      </c>
      <c r="K19" s="36">
        <v>9.0</v>
      </c>
      <c r="L19" s="36">
        <v>14.0</v>
      </c>
      <c r="M19" s="36">
        <v>14.0</v>
      </c>
      <c r="N19" s="36">
        <v>8.0</v>
      </c>
      <c r="O19" s="36">
        <v>14.0</v>
      </c>
      <c r="P19" s="36">
        <v>12.0</v>
      </c>
      <c r="Q19" s="36">
        <v>12.0</v>
      </c>
      <c r="R19" s="37">
        <f t="shared" si="10"/>
        <v>0.07928802589</v>
      </c>
      <c r="S19" s="37">
        <f t="shared" si="11"/>
        <v>0.05825242718</v>
      </c>
      <c r="T19" s="37">
        <f t="shared" si="12"/>
        <v>0.05825242718</v>
      </c>
      <c r="U19" s="37">
        <f t="shared" si="13"/>
        <v>0.06148867314</v>
      </c>
      <c r="V19" s="37">
        <f t="shared" si="14"/>
        <v>0.1375404531</v>
      </c>
      <c r="W19" s="37">
        <f t="shared" si="15"/>
        <v>0.1197411003</v>
      </c>
      <c r="X19" s="37">
        <f t="shared" si="16"/>
        <v>0.2572815534</v>
      </c>
    </row>
    <row r="20" ht="14.25" customHeight="1">
      <c r="A20" s="32"/>
      <c r="B20" s="33" t="s">
        <v>25</v>
      </c>
      <c r="C20" s="34" t="s">
        <v>30</v>
      </c>
      <c r="D20" s="35"/>
      <c r="E20" s="35">
        <v>618.0</v>
      </c>
      <c r="F20" s="35">
        <v>30.0</v>
      </c>
      <c r="G20" s="35">
        <v>42.0</v>
      </c>
      <c r="H20" s="36" t="s">
        <v>31</v>
      </c>
      <c r="I20" s="35">
        <v>38.0</v>
      </c>
      <c r="J20" s="35">
        <v>34.0</v>
      </c>
      <c r="K20" s="36">
        <v>46.0</v>
      </c>
      <c r="L20" s="36">
        <v>37.0</v>
      </c>
      <c r="M20" s="36">
        <v>48.0</v>
      </c>
      <c r="N20" s="36">
        <v>42.0</v>
      </c>
      <c r="O20" s="36">
        <v>42.0</v>
      </c>
      <c r="P20" s="36">
        <v>27.0</v>
      </c>
      <c r="Q20" s="36">
        <v>36.0</v>
      </c>
      <c r="R20" s="37">
        <f t="shared" si="10"/>
        <v>0.1165048544</v>
      </c>
      <c r="S20" s="37">
        <f t="shared" si="11"/>
        <v>0.1909385113</v>
      </c>
      <c r="T20" s="37">
        <f t="shared" si="12"/>
        <v>0.2055016181</v>
      </c>
      <c r="U20" s="37">
        <f t="shared" si="13"/>
        <v>0.1699029126</v>
      </c>
      <c r="V20" s="37">
        <f t="shared" si="14"/>
        <v>0.3074433657</v>
      </c>
      <c r="W20" s="37">
        <f t="shared" si="15"/>
        <v>0.3754045307</v>
      </c>
      <c r="X20" s="37">
        <f t="shared" si="16"/>
        <v>0.6828478964</v>
      </c>
    </row>
    <row r="21" ht="14.25" customHeight="1">
      <c r="A21" s="32"/>
      <c r="B21" s="33" t="s">
        <v>32</v>
      </c>
      <c r="C21" s="34" t="s">
        <v>33</v>
      </c>
      <c r="D21" s="35"/>
      <c r="E21" s="35">
        <v>618.0</v>
      </c>
      <c r="F21" s="35">
        <v>48.0</v>
      </c>
      <c r="G21" s="35">
        <v>48.0</v>
      </c>
      <c r="H21" s="35">
        <v>45.0</v>
      </c>
      <c r="I21" s="35">
        <v>41.0</v>
      </c>
      <c r="J21" s="35">
        <v>47.0</v>
      </c>
      <c r="K21" s="36">
        <v>36.0</v>
      </c>
      <c r="L21" s="36">
        <v>35.0</v>
      </c>
      <c r="M21" s="36">
        <v>38.0</v>
      </c>
      <c r="N21" s="36">
        <v>35.0</v>
      </c>
      <c r="O21" s="36">
        <v>46.0</v>
      </c>
      <c r="P21" s="36">
        <v>55.0</v>
      </c>
      <c r="Q21" s="36">
        <v>40.0</v>
      </c>
      <c r="R21" s="37">
        <f t="shared" si="10"/>
        <v>0.2281553398</v>
      </c>
      <c r="S21" s="37">
        <f t="shared" si="11"/>
        <v>0.2006472492</v>
      </c>
      <c r="T21" s="37">
        <f t="shared" si="12"/>
        <v>0.1747572816</v>
      </c>
      <c r="U21" s="37">
        <f t="shared" si="13"/>
        <v>0.2281553398</v>
      </c>
      <c r="V21" s="37">
        <f t="shared" si="14"/>
        <v>0.428802589</v>
      </c>
      <c r="W21" s="37">
        <f t="shared" si="15"/>
        <v>0.4029126214</v>
      </c>
      <c r="X21" s="37">
        <f t="shared" si="16"/>
        <v>0.8317152104</v>
      </c>
    </row>
    <row r="22" ht="14.25" customHeight="1">
      <c r="A22" s="32">
        <v>3.0</v>
      </c>
      <c r="B22" s="38" t="s">
        <v>34</v>
      </c>
      <c r="C22" s="39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7">
        <f t="shared" ref="R22:X22" si="17">SUM(R23:R27)/5</f>
        <v>0.2028888484</v>
      </c>
      <c r="S22" s="37">
        <f t="shared" si="17"/>
        <v>0.1969729505</v>
      </c>
      <c r="T22" s="37">
        <f t="shared" si="17"/>
        <v>0.2106912655</v>
      </c>
      <c r="U22" s="37">
        <f t="shared" si="17"/>
        <v>0.1833913505</v>
      </c>
      <c r="V22" s="37">
        <f t="shared" si="17"/>
        <v>0.3998617989</v>
      </c>
      <c r="W22" s="37">
        <f t="shared" si="17"/>
        <v>0.394082616</v>
      </c>
      <c r="X22" s="37">
        <f t="shared" si="17"/>
        <v>0.7939444149</v>
      </c>
    </row>
    <row r="23" ht="14.25" customHeight="1">
      <c r="A23" s="32"/>
      <c r="B23" s="33" t="s">
        <v>21</v>
      </c>
      <c r="C23" s="34" t="s">
        <v>35</v>
      </c>
      <c r="D23" s="35"/>
      <c r="E23" s="35">
        <v>589.0</v>
      </c>
      <c r="F23" s="35">
        <v>35.0</v>
      </c>
      <c r="G23" s="35">
        <v>71.0</v>
      </c>
      <c r="H23" s="35">
        <v>44.0</v>
      </c>
      <c r="I23" s="35">
        <v>53.0</v>
      </c>
      <c r="J23" s="36">
        <v>43.0</v>
      </c>
      <c r="K23" s="36">
        <v>31.0</v>
      </c>
      <c r="L23" s="36">
        <v>44.0</v>
      </c>
      <c r="M23" s="36">
        <v>48.0</v>
      </c>
      <c r="N23" s="36">
        <v>41.0</v>
      </c>
      <c r="O23" s="36">
        <v>45.0</v>
      </c>
      <c r="P23" s="36">
        <v>75.0</v>
      </c>
      <c r="Q23" s="36">
        <v>33.0</v>
      </c>
      <c r="R23" s="37">
        <f t="shared" ref="R23:R27" si="18">SUM(F23:H23)/E23</f>
        <v>0.2546689304</v>
      </c>
      <c r="S23" s="37">
        <f t="shared" ref="S23:S27" si="19">SUM(I23:K23)/E23</f>
        <v>0.2156196944</v>
      </c>
      <c r="T23" s="37">
        <f t="shared" ref="T23:T27" si="20">SUM(L23:N23)/E23</f>
        <v>0.2258064516</v>
      </c>
      <c r="U23" s="37">
        <f t="shared" ref="U23:U27" si="21">SUM(O23:Q23)/E23</f>
        <v>0.259762309</v>
      </c>
      <c r="V23" s="37">
        <f t="shared" ref="V23:V27" si="22">SUM(F23:K23)/E23</f>
        <v>0.4702886248</v>
      </c>
      <c r="W23" s="37">
        <f t="shared" ref="W23:W27" si="23">SUM(L23:Q23)/E23</f>
        <v>0.4855687606</v>
      </c>
      <c r="X23" s="37">
        <f t="shared" ref="X23:X27" si="24">SUM(F23:Q23)/E23</f>
        <v>0.9558573854</v>
      </c>
    </row>
    <row r="24" ht="14.25" customHeight="1">
      <c r="A24" s="32"/>
      <c r="B24" s="33" t="s">
        <v>23</v>
      </c>
      <c r="C24" s="34" t="s">
        <v>36</v>
      </c>
      <c r="D24" s="35"/>
      <c r="E24" s="35">
        <v>589.0</v>
      </c>
      <c r="F24" s="35">
        <v>35.0</v>
      </c>
      <c r="G24" s="35">
        <v>70.0</v>
      </c>
      <c r="H24" s="35">
        <v>44.0</v>
      </c>
      <c r="I24" s="35">
        <v>53.0</v>
      </c>
      <c r="J24" s="36">
        <v>43.0</v>
      </c>
      <c r="K24" s="36">
        <v>31.0</v>
      </c>
      <c r="L24" s="36">
        <v>45.0</v>
      </c>
      <c r="M24" s="36">
        <v>47.0</v>
      </c>
      <c r="N24" s="36">
        <v>41.0</v>
      </c>
      <c r="O24" s="36">
        <v>46.0</v>
      </c>
      <c r="P24" s="36">
        <v>75.0</v>
      </c>
      <c r="Q24" s="36">
        <v>32.0</v>
      </c>
      <c r="R24" s="37">
        <f t="shared" si="18"/>
        <v>0.2529711375</v>
      </c>
      <c r="S24" s="37">
        <f t="shared" si="19"/>
        <v>0.2156196944</v>
      </c>
      <c r="T24" s="37">
        <f t="shared" si="20"/>
        <v>0.2258064516</v>
      </c>
      <c r="U24" s="37">
        <f t="shared" si="21"/>
        <v>0.259762309</v>
      </c>
      <c r="V24" s="37">
        <f t="shared" si="22"/>
        <v>0.4685908319</v>
      </c>
      <c r="W24" s="37">
        <f t="shared" si="23"/>
        <v>0.4855687606</v>
      </c>
      <c r="X24" s="37">
        <f t="shared" si="24"/>
        <v>0.9541595925</v>
      </c>
    </row>
    <row r="25" ht="14.25" customHeight="1">
      <c r="A25" s="32"/>
      <c r="B25" s="33" t="s">
        <v>25</v>
      </c>
      <c r="C25" s="34" t="s">
        <v>37</v>
      </c>
      <c r="D25" s="35"/>
      <c r="E25" s="35">
        <v>589.0</v>
      </c>
      <c r="F25" s="35">
        <v>20.0</v>
      </c>
      <c r="G25" s="35">
        <v>26.0</v>
      </c>
      <c r="H25" s="35">
        <v>21.0</v>
      </c>
      <c r="I25" s="35">
        <v>26.0</v>
      </c>
      <c r="J25" s="36">
        <v>27.0</v>
      </c>
      <c r="K25" s="36">
        <v>18.0</v>
      </c>
      <c r="L25" s="36">
        <v>26.0</v>
      </c>
      <c r="M25" s="36">
        <v>44.0</v>
      </c>
      <c r="N25" s="36">
        <v>9.0</v>
      </c>
      <c r="O25" s="36">
        <v>10.0</v>
      </c>
      <c r="P25" s="36">
        <v>23.0</v>
      </c>
      <c r="Q25" s="36">
        <v>14.0</v>
      </c>
      <c r="R25" s="37">
        <f t="shared" si="18"/>
        <v>0.1137521222</v>
      </c>
      <c r="S25" s="37">
        <f t="shared" si="19"/>
        <v>0.1205432937</v>
      </c>
      <c r="T25" s="37">
        <f t="shared" si="20"/>
        <v>0.1341256367</v>
      </c>
      <c r="U25" s="37">
        <f t="shared" si="21"/>
        <v>0.07979626486</v>
      </c>
      <c r="V25" s="37">
        <f t="shared" si="22"/>
        <v>0.234295416</v>
      </c>
      <c r="W25" s="37">
        <f t="shared" si="23"/>
        <v>0.2139219015</v>
      </c>
      <c r="X25" s="37">
        <f t="shared" si="24"/>
        <v>0.4482173175</v>
      </c>
    </row>
    <row r="26" ht="14.25" customHeight="1">
      <c r="A26" s="32"/>
      <c r="B26" s="33" t="s">
        <v>32</v>
      </c>
      <c r="C26" s="34" t="s">
        <v>38</v>
      </c>
      <c r="D26" s="35"/>
      <c r="E26" s="35">
        <v>589.0</v>
      </c>
      <c r="F26" s="35">
        <v>45.0</v>
      </c>
      <c r="G26" s="35">
        <v>46.0</v>
      </c>
      <c r="H26" s="35">
        <v>49.0</v>
      </c>
      <c r="I26" s="35">
        <v>53.0</v>
      </c>
      <c r="J26" s="36">
        <v>54.0</v>
      </c>
      <c r="K26" s="36">
        <v>54.0</v>
      </c>
      <c r="L26" s="36">
        <v>50.0</v>
      </c>
      <c r="M26" s="36">
        <v>47.0</v>
      </c>
      <c r="N26" s="36">
        <v>96.0</v>
      </c>
      <c r="O26" s="36">
        <v>93.0</v>
      </c>
      <c r="P26" s="36">
        <v>32.0</v>
      </c>
      <c r="Q26" s="36">
        <v>26.0</v>
      </c>
      <c r="R26" s="37">
        <f t="shared" si="18"/>
        <v>0.2376910017</v>
      </c>
      <c r="S26" s="37">
        <f t="shared" si="19"/>
        <v>0.273344652</v>
      </c>
      <c r="T26" s="37">
        <f t="shared" si="20"/>
        <v>0.3276740238</v>
      </c>
      <c r="U26" s="37">
        <f t="shared" si="21"/>
        <v>0.2563667233</v>
      </c>
      <c r="V26" s="37">
        <f t="shared" si="22"/>
        <v>0.5110356537</v>
      </c>
      <c r="W26" s="37">
        <f t="shared" si="23"/>
        <v>0.584040747</v>
      </c>
      <c r="X26" s="37">
        <f t="shared" si="24"/>
        <v>1.095076401</v>
      </c>
    </row>
    <row r="27" ht="14.25" customHeight="1">
      <c r="A27" s="32"/>
      <c r="B27" s="33" t="s">
        <v>39</v>
      </c>
      <c r="C27" s="34" t="s">
        <v>40</v>
      </c>
      <c r="D27" s="35"/>
      <c r="E27" s="36">
        <v>457.0</v>
      </c>
      <c r="F27" s="35">
        <v>20.0</v>
      </c>
      <c r="G27" s="35">
        <v>34.0</v>
      </c>
      <c r="H27" s="35">
        <v>17.0</v>
      </c>
      <c r="I27" s="35">
        <v>31.0</v>
      </c>
      <c r="J27" s="36">
        <v>22.0</v>
      </c>
      <c r="K27" s="36">
        <v>20.0</v>
      </c>
      <c r="L27" s="36">
        <v>21.0</v>
      </c>
      <c r="M27" s="36">
        <v>24.0</v>
      </c>
      <c r="N27" s="36">
        <v>19.0</v>
      </c>
      <c r="O27" s="36">
        <v>28.0</v>
      </c>
      <c r="P27" s="35"/>
      <c r="Q27" s="35"/>
      <c r="R27" s="37">
        <f t="shared" si="18"/>
        <v>0.1553610503</v>
      </c>
      <c r="S27" s="37">
        <f t="shared" si="19"/>
        <v>0.1597374179</v>
      </c>
      <c r="T27" s="37">
        <f t="shared" si="20"/>
        <v>0.1400437637</v>
      </c>
      <c r="U27" s="37">
        <f t="shared" si="21"/>
        <v>0.06126914661</v>
      </c>
      <c r="V27" s="37">
        <f t="shared" si="22"/>
        <v>0.3150984683</v>
      </c>
      <c r="W27" s="37">
        <f t="shared" si="23"/>
        <v>0.2013129103</v>
      </c>
      <c r="X27" s="37">
        <f t="shared" si="24"/>
        <v>0.5164113786</v>
      </c>
    </row>
    <row r="28" ht="14.25" customHeight="1">
      <c r="A28" s="32">
        <v>4.0</v>
      </c>
      <c r="B28" s="38" t="s">
        <v>41</v>
      </c>
      <c r="C28" s="39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7">
        <f t="shared" ref="R28:X28" si="25">SUM(R29:R32)/4</f>
        <v>0.3208506721</v>
      </c>
      <c r="S28" s="37">
        <f t="shared" si="25"/>
        <v>0.1277260175</v>
      </c>
      <c r="T28" s="37">
        <f t="shared" si="25"/>
        <v>0.1290525121</v>
      </c>
      <c r="U28" s="37">
        <f t="shared" si="25"/>
        <v>0.2577945303</v>
      </c>
      <c r="V28" s="37">
        <f t="shared" si="25"/>
        <v>0.4485766897</v>
      </c>
      <c r="W28" s="37">
        <f t="shared" si="25"/>
        <v>0.3868470424</v>
      </c>
      <c r="X28" s="37">
        <f t="shared" si="25"/>
        <v>0.835423732</v>
      </c>
    </row>
    <row r="29" ht="14.25" customHeight="1">
      <c r="A29" s="32"/>
      <c r="B29" s="33" t="s">
        <v>21</v>
      </c>
      <c r="C29" s="34" t="s">
        <v>42</v>
      </c>
      <c r="D29" s="35"/>
      <c r="E29" s="35">
        <v>2827.0</v>
      </c>
      <c r="F29" s="35">
        <v>178.0</v>
      </c>
      <c r="G29" s="35">
        <v>208.0</v>
      </c>
      <c r="H29" s="35">
        <v>208.0</v>
      </c>
      <c r="I29" s="35">
        <v>247.0</v>
      </c>
      <c r="J29" s="36">
        <v>122.0</v>
      </c>
      <c r="K29" s="36">
        <v>115.0</v>
      </c>
      <c r="L29" s="36">
        <v>134.0</v>
      </c>
      <c r="M29" s="36">
        <v>180.0</v>
      </c>
      <c r="N29" s="36">
        <v>185.0</v>
      </c>
      <c r="O29" s="36">
        <v>195.0</v>
      </c>
      <c r="P29" s="36">
        <v>220.0</v>
      </c>
      <c r="Q29" s="36">
        <v>119.0</v>
      </c>
      <c r="R29" s="37">
        <f t="shared" ref="R29:R32" si="26">SUM(F29:H29)/E29</f>
        <v>0.2101167315</v>
      </c>
      <c r="S29" s="37">
        <f t="shared" ref="S29:S32" si="27">SUM(I29:K29)/E29</f>
        <v>0.1712062257</v>
      </c>
      <c r="T29" s="37">
        <f t="shared" ref="T29:T32" si="28">SUM(L29:N29)/E29</f>
        <v>0.1765122037</v>
      </c>
      <c r="U29" s="37">
        <f t="shared" ref="U29:U32" si="29">SUM(O29:Q29)/E29</f>
        <v>0.1888928192</v>
      </c>
      <c r="V29" s="37">
        <f t="shared" ref="V29:V32" si="30">SUM(F29:K29)/E29</f>
        <v>0.3813229572</v>
      </c>
      <c r="W29" s="37">
        <f t="shared" ref="W29:W32" si="31">SUM(L29:Q29)/E29</f>
        <v>0.365405023</v>
      </c>
      <c r="X29" s="37">
        <f t="shared" ref="X29:X32" si="32">SUM(F29:Q29)/E29</f>
        <v>0.7467279802</v>
      </c>
    </row>
    <row r="30" ht="14.25" customHeight="1">
      <c r="A30" s="32"/>
      <c r="B30" s="33" t="s">
        <v>23</v>
      </c>
      <c r="C30" s="34" t="s">
        <v>43</v>
      </c>
      <c r="D30" s="35"/>
      <c r="E30" s="35">
        <v>2827.0</v>
      </c>
      <c r="F30" s="35">
        <v>143.0</v>
      </c>
      <c r="G30" s="35">
        <v>142.0</v>
      </c>
      <c r="H30" s="35">
        <v>145.0</v>
      </c>
      <c r="I30" s="35">
        <v>125.0</v>
      </c>
      <c r="J30" s="36">
        <v>177.0</v>
      </c>
      <c r="K30" s="36">
        <v>175.0</v>
      </c>
      <c r="L30" s="36">
        <v>169.0</v>
      </c>
      <c r="M30" s="36">
        <v>172.0</v>
      </c>
      <c r="N30" s="36">
        <v>136.0</v>
      </c>
      <c r="O30" s="36">
        <v>131.0</v>
      </c>
      <c r="P30" s="36">
        <v>134.0</v>
      </c>
      <c r="Q30" s="36">
        <v>145.0</v>
      </c>
      <c r="R30" s="37">
        <f t="shared" si="26"/>
        <v>0.1521047046</v>
      </c>
      <c r="S30" s="37">
        <f t="shared" si="27"/>
        <v>0.1687301026</v>
      </c>
      <c r="T30" s="37">
        <f t="shared" si="28"/>
        <v>0.1687301026</v>
      </c>
      <c r="U30" s="37">
        <f t="shared" si="29"/>
        <v>0.1450300672</v>
      </c>
      <c r="V30" s="37">
        <f t="shared" si="30"/>
        <v>0.3208348072</v>
      </c>
      <c r="W30" s="37">
        <f t="shared" si="31"/>
        <v>0.3137601698</v>
      </c>
      <c r="X30" s="37">
        <f t="shared" si="32"/>
        <v>0.634594977</v>
      </c>
    </row>
    <row r="31" ht="14.25" customHeight="1">
      <c r="A31" s="32"/>
      <c r="B31" s="33" t="s">
        <v>25</v>
      </c>
      <c r="C31" s="34" t="s">
        <v>44</v>
      </c>
      <c r="D31" s="35"/>
      <c r="E31" s="36">
        <v>310.0</v>
      </c>
      <c r="F31" s="35">
        <v>18.0</v>
      </c>
      <c r="G31" s="35">
        <v>26.0</v>
      </c>
      <c r="H31" s="35">
        <v>26.0</v>
      </c>
      <c r="I31" s="35">
        <v>17.0</v>
      </c>
      <c r="J31" s="36">
        <v>18.0</v>
      </c>
      <c r="K31" s="36">
        <v>18.0</v>
      </c>
      <c r="L31" s="36">
        <v>16.0</v>
      </c>
      <c r="M31" s="36">
        <v>18.0</v>
      </c>
      <c r="N31" s="36">
        <v>19.0</v>
      </c>
      <c r="O31" s="36">
        <v>19.0</v>
      </c>
      <c r="P31" s="35"/>
      <c r="Q31" s="35"/>
      <c r="R31" s="37">
        <f t="shared" si="26"/>
        <v>0.2258064516</v>
      </c>
      <c r="S31" s="37">
        <f t="shared" si="27"/>
        <v>0.1709677419</v>
      </c>
      <c r="T31" s="37">
        <f t="shared" si="28"/>
        <v>0.1709677419</v>
      </c>
      <c r="U31" s="37">
        <f t="shared" si="29"/>
        <v>0.06129032258</v>
      </c>
      <c r="V31" s="37">
        <f t="shared" si="30"/>
        <v>0.3967741935</v>
      </c>
      <c r="W31" s="37">
        <f t="shared" si="31"/>
        <v>0.2322580645</v>
      </c>
      <c r="X31" s="37">
        <f t="shared" si="32"/>
        <v>0.6290322581</v>
      </c>
    </row>
    <row r="32" ht="14.25" customHeight="1">
      <c r="A32" s="32"/>
      <c r="B32" s="33" t="s">
        <v>32</v>
      </c>
      <c r="C32" s="34" t="s">
        <v>45</v>
      </c>
      <c r="D32" s="35"/>
      <c r="E32" s="36">
        <v>2508.0</v>
      </c>
      <c r="F32" s="35"/>
      <c r="G32" s="35">
        <v>1744.0</v>
      </c>
      <c r="H32" s="35"/>
      <c r="I32" s="35"/>
      <c r="J32" s="35"/>
      <c r="K32" s="35"/>
      <c r="L32" s="35"/>
      <c r="M32" s="35"/>
      <c r="N32" s="35"/>
      <c r="O32" s="36">
        <v>1595.0</v>
      </c>
      <c r="P32" s="35"/>
      <c r="Q32" s="35"/>
      <c r="R32" s="37">
        <f t="shared" si="26"/>
        <v>0.6953748006</v>
      </c>
      <c r="S32" s="37">
        <f t="shared" si="27"/>
        <v>0</v>
      </c>
      <c r="T32" s="37">
        <f t="shared" si="28"/>
        <v>0</v>
      </c>
      <c r="U32" s="37">
        <f t="shared" si="29"/>
        <v>0.6359649123</v>
      </c>
      <c r="V32" s="37">
        <f t="shared" si="30"/>
        <v>0.6953748006</v>
      </c>
      <c r="W32" s="37">
        <f t="shared" si="31"/>
        <v>0.6359649123</v>
      </c>
      <c r="X32" s="37">
        <f t="shared" si="32"/>
        <v>1.331339713</v>
      </c>
    </row>
    <row r="33" ht="14.25" customHeight="1">
      <c r="A33" s="32">
        <v>5.0</v>
      </c>
      <c r="B33" s="38" t="s">
        <v>46</v>
      </c>
      <c r="C33" s="39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7">
        <f t="shared" ref="R33:X33" si="33">SUM(R34:R36)/3</f>
        <v>0.3542323626</v>
      </c>
      <c r="S33" s="37">
        <f t="shared" si="33"/>
        <v>0.2195438025</v>
      </c>
      <c r="T33" s="37">
        <f t="shared" si="33"/>
        <v>0.6127197093</v>
      </c>
      <c r="U33" s="37">
        <f t="shared" si="33"/>
        <v>0.1222042076</v>
      </c>
      <c r="V33" s="37">
        <f t="shared" si="33"/>
        <v>0.5737761651</v>
      </c>
      <c r="W33" s="37">
        <f t="shared" si="33"/>
        <v>0.7349239169</v>
      </c>
      <c r="X33" s="37">
        <f t="shared" si="33"/>
        <v>1.308700082</v>
      </c>
    </row>
    <row r="34" ht="14.25" customHeight="1">
      <c r="A34" s="32"/>
      <c r="B34" s="33" t="s">
        <v>21</v>
      </c>
      <c r="C34" s="34" t="s">
        <v>47</v>
      </c>
      <c r="D34" s="35"/>
      <c r="E34" s="35">
        <v>5391.0</v>
      </c>
      <c r="F34" s="35">
        <v>2560.0</v>
      </c>
      <c r="G34" s="35">
        <v>3169.0</v>
      </c>
      <c r="H34" s="35"/>
      <c r="I34" s="35"/>
      <c r="J34" s="35"/>
      <c r="K34" s="36">
        <v>2412.0</v>
      </c>
      <c r="L34" s="36">
        <v>2412.0</v>
      </c>
      <c r="M34" s="36">
        <v>2412.0</v>
      </c>
      <c r="N34" s="36">
        <v>2412.0</v>
      </c>
      <c r="O34" s="36">
        <v>858.0</v>
      </c>
      <c r="P34" s="35"/>
      <c r="Q34" s="35"/>
      <c r="R34" s="37">
        <f t="shared" ref="R34:R36" si="34">SUM(F34:H34)/E34</f>
        <v>1.062697088</v>
      </c>
      <c r="S34" s="37">
        <f t="shared" ref="S34:S36" si="35">SUM(I34:K34)/E34</f>
        <v>0.4474123539</v>
      </c>
      <c r="T34" s="37">
        <f t="shared" ref="T34:T36" si="36">SUM(L34:N34)/E34</f>
        <v>1.342237062</v>
      </c>
      <c r="U34" s="37">
        <f t="shared" ref="U34:U36" si="37">SUM(O34:Q34)/E34</f>
        <v>0.1591541458</v>
      </c>
      <c r="V34" s="37">
        <f t="shared" ref="V34:V36" si="38">SUM(F34:K34)/E34</f>
        <v>1.510109442</v>
      </c>
      <c r="W34" s="37">
        <f t="shared" ref="W34:W36" si="39">SUM(L34:Q34)/E34</f>
        <v>1.501391208</v>
      </c>
      <c r="X34" s="37">
        <f t="shared" ref="X34:X36" si="40">SUM(F34:Q34)/E34</f>
        <v>3.011500649</v>
      </c>
    </row>
    <row r="35" ht="14.25" customHeight="1">
      <c r="A35" s="32"/>
      <c r="B35" s="33" t="s">
        <v>23</v>
      </c>
      <c r="C35" s="34" t="s">
        <v>48</v>
      </c>
      <c r="D35" s="35"/>
      <c r="E35" s="36">
        <v>4414.0</v>
      </c>
      <c r="F35" s="35"/>
      <c r="G35" s="35"/>
      <c r="H35" s="35"/>
      <c r="I35" s="35"/>
      <c r="J35" s="35"/>
      <c r="K35" s="35"/>
      <c r="L35" s="36">
        <v>739.0</v>
      </c>
      <c r="M35" s="36"/>
      <c r="N35" s="36">
        <v>1450.0</v>
      </c>
      <c r="O35" s="35"/>
      <c r="P35" s="35"/>
      <c r="Q35" s="35"/>
      <c r="R35" s="37">
        <f t="shared" si="34"/>
        <v>0</v>
      </c>
      <c r="S35" s="37">
        <f t="shared" si="35"/>
        <v>0</v>
      </c>
      <c r="T35" s="37">
        <f t="shared" si="36"/>
        <v>0.4959220662</v>
      </c>
      <c r="U35" s="37">
        <f t="shared" si="37"/>
        <v>0</v>
      </c>
      <c r="V35" s="37">
        <f t="shared" si="38"/>
        <v>0</v>
      </c>
      <c r="W35" s="37">
        <f t="shared" si="39"/>
        <v>0.4959220662</v>
      </c>
      <c r="X35" s="37">
        <f t="shared" si="40"/>
        <v>0.4959220662</v>
      </c>
    </row>
    <row r="36" ht="14.25" customHeight="1">
      <c r="A36" s="32"/>
      <c r="B36" s="33" t="s">
        <v>25</v>
      </c>
      <c r="C36" s="34" t="s">
        <v>49</v>
      </c>
      <c r="D36" s="35"/>
      <c r="E36" s="36">
        <v>3191.0</v>
      </c>
      <c r="F36" s="35"/>
      <c r="G36" s="35"/>
      <c r="H36" s="35"/>
      <c r="I36" s="36">
        <v>674.0</v>
      </c>
      <c r="J36" s="35"/>
      <c r="K36" s="35"/>
      <c r="L36" s="35"/>
      <c r="M36" s="35"/>
      <c r="N36" s="35"/>
      <c r="O36" s="36">
        <v>662.0</v>
      </c>
      <c r="P36" s="36"/>
      <c r="Q36" s="35"/>
      <c r="R36" s="37">
        <f t="shared" si="34"/>
        <v>0</v>
      </c>
      <c r="S36" s="37">
        <f t="shared" si="35"/>
        <v>0.2112190536</v>
      </c>
      <c r="T36" s="37">
        <f t="shared" si="36"/>
        <v>0</v>
      </c>
      <c r="U36" s="37">
        <f t="shared" si="37"/>
        <v>0.207458477</v>
      </c>
      <c r="V36" s="37">
        <f t="shared" si="38"/>
        <v>0.2112190536</v>
      </c>
      <c r="W36" s="37">
        <f t="shared" si="39"/>
        <v>0.207458477</v>
      </c>
      <c r="X36" s="37">
        <f t="shared" si="40"/>
        <v>0.4186775306</v>
      </c>
    </row>
    <row r="37" ht="14.25" customHeight="1">
      <c r="A37" s="32">
        <v>6.0</v>
      </c>
      <c r="B37" s="38" t="s">
        <v>50</v>
      </c>
      <c r="C37" s="39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7">
        <f t="shared" ref="R37:X37" si="41">SUM(R38:R39)/2</f>
        <v>0.0192718363</v>
      </c>
      <c r="S37" s="37">
        <f t="shared" si="41"/>
        <v>0.01768716554</v>
      </c>
      <c r="T37" s="37">
        <f t="shared" si="41"/>
        <v>0.03309665153</v>
      </c>
      <c r="U37" s="37">
        <f t="shared" si="41"/>
        <v>0.01711093004</v>
      </c>
      <c r="V37" s="37">
        <f t="shared" si="41"/>
        <v>0.03695900184</v>
      </c>
      <c r="W37" s="37">
        <f t="shared" si="41"/>
        <v>0.05020758158</v>
      </c>
      <c r="X37" s="37">
        <f t="shared" si="41"/>
        <v>0.08716658342</v>
      </c>
    </row>
    <row r="38" ht="14.25" customHeight="1">
      <c r="A38" s="32"/>
      <c r="B38" s="33" t="s">
        <v>21</v>
      </c>
      <c r="C38" s="34" t="s">
        <v>51</v>
      </c>
      <c r="D38" s="35"/>
      <c r="E38" s="35">
        <v>25161.0</v>
      </c>
      <c r="F38" s="35">
        <v>180.0</v>
      </c>
      <c r="G38" s="35">
        <v>100.0</v>
      </c>
      <c r="H38" s="35">
        <v>147.0</v>
      </c>
      <c r="I38" s="35">
        <v>70.0</v>
      </c>
      <c r="J38" s="35"/>
      <c r="K38" s="35"/>
      <c r="L38" s="35"/>
      <c r="M38" s="35"/>
      <c r="N38" s="35"/>
      <c r="O38" s="35"/>
      <c r="P38" s="35"/>
      <c r="Q38" s="35"/>
      <c r="R38" s="37">
        <f t="shared" ref="R38:R39" si="42">SUM(F38:H38)/E38</f>
        <v>0.01697070864</v>
      </c>
      <c r="S38" s="37">
        <f t="shared" ref="S38:S39" si="43">SUM(I38:K38)/E38</f>
        <v>0.002782083383</v>
      </c>
      <c r="T38" s="37">
        <f t="shared" ref="T38:T39" si="44">SUM(L38:N38)/E38</f>
        <v>0</v>
      </c>
      <c r="U38" s="37">
        <f t="shared" ref="U38:U39" si="45">SUM(O38:Q38)/E38</f>
        <v>0</v>
      </c>
      <c r="V38" s="37">
        <f t="shared" ref="V38:V39" si="46">SUM(F38:K38)/E38</f>
        <v>0.01975279202</v>
      </c>
      <c r="W38" s="37">
        <f t="shared" ref="W38:W39" si="47">SUM(L38:Q38)/E38</f>
        <v>0</v>
      </c>
      <c r="X38" s="37">
        <f t="shared" ref="X38:X39" si="48">SUM(F38:Q38)/E38</f>
        <v>0.01975279202</v>
      </c>
    </row>
    <row r="39" ht="14.25" customHeight="1">
      <c r="A39" s="32"/>
      <c r="B39" s="33" t="s">
        <v>23</v>
      </c>
      <c r="C39" s="34" t="s">
        <v>52</v>
      </c>
      <c r="D39" s="35"/>
      <c r="E39" s="36">
        <v>25773.0</v>
      </c>
      <c r="F39" s="36">
        <v>109.0</v>
      </c>
      <c r="G39" s="36">
        <v>300.0</v>
      </c>
      <c r="H39" s="35">
        <v>147.0</v>
      </c>
      <c r="I39" s="36">
        <v>73.0</v>
      </c>
      <c r="J39" s="36">
        <v>348.0</v>
      </c>
      <c r="K39" s="36">
        <v>419.0</v>
      </c>
      <c r="L39" s="36">
        <v>599.0</v>
      </c>
      <c r="M39" s="36">
        <v>236.0</v>
      </c>
      <c r="N39" s="36">
        <v>871.0</v>
      </c>
      <c r="O39" s="36">
        <v>882.0</v>
      </c>
      <c r="P39" s="35"/>
      <c r="Q39" s="35"/>
      <c r="R39" s="37">
        <f t="shared" si="42"/>
        <v>0.02157296395</v>
      </c>
      <c r="S39" s="37">
        <f t="shared" si="43"/>
        <v>0.0325922477</v>
      </c>
      <c r="T39" s="37">
        <f t="shared" si="44"/>
        <v>0.06619330307</v>
      </c>
      <c r="U39" s="37">
        <f t="shared" si="45"/>
        <v>0.03422186009</v>
      </c>
      <c r="V39" s="37">
        <f t="shared" si="46"/>
        <v>0.05416521166</v>
      </c>
      <c r="W39" s="37">
        <f t="shared" si="47"/>
        <v>0.1004151632</v>
      </c>
      <c r="X39" s="37">
        <f t="shared" si="48"/>
        <v>0.1545803748</v>
      </c>
    </row>
    <row r="40" ht="14.25" customHeight="1">
      <c r="A40" s="32">
        <v>7.0</v>
      </c>
      <c r="B40" s="38" t="s">
        <v>53</v>
      </c>
      <c r="C40" s="39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7">
        <f t="shared" ref="R40:X40" si="49">SUM(R41:R42)/2</f>
        <v>0.1077959641</v>
      </c>
      <c r="S40" s="37">
        <f t="shared" si="49"/>
        <v>0.08267103268</v>
      </c>
      <c r="T40" s="37">
        <f t="shared" si="49"/>
        <v>0.06081364643</v>
      </c>
      <c r="U40" s="37">
        <f t="shared" si="49"/>
        <v>0.03096942749</v>
      </c>
      <c r="V40" s="37">
        <f t="shared" si="49"/>
        <v>0.1904669968</v>
      </c>
      <c r="W40" s="37">
        <f t="shared" si="49"/>
        <v>0.09178307392</v>
      </c>
      <c r="X40" s="37">
        <f t="shared" si="49"/>
        <v>0.2822500707</v>
      </c>
    </row>
    <row r="41" ht="14.25" customHeight="1">
      <c r="A41" s="32"/>
      <c r="B41" s="33" t="s">
        <v>21</v>
      </c>
      <c r="C41" s="34" t="s">
        <v>54</v>
      </c>
      <c r="D41" s="35"/>
      <c r="E41" s="35">
        <v>1371.0</v>
      </c>
      <c r="F41" s="35">
        <v>77.0</v>
      </c>
      <c r="G41" s="35">
        <v>109.0</v>
      </c>
      <c r="H41" s="35">
        <v>80.0</v>
      </c>
      <c r="I41" s="35">
        <v>55.0</v>
      </c>
      <c r="J41" s="40">
        <v>82.0</v>
      </c>
      <c r="K41" s="41">
        <v>45.0</v>
      </c>
      <c r="L41" s="41">
        <v>28.0</v>
      </c>
      <c r="M41" s="41">
        <v>21.0</v>
      </c>
      <c r="N41" s="41">
        <v>27.0</v>
      </c>
      <c r="O41" s="41">
        <v>38.0</v>
      </c>
      <c r="P41" s="35"/>
      <c r="Q41" s="35"/>
      <c r="R41" s="37">
        <f t="shared" ref="R41:R42" si="50">SUM(F41:H41)/E41</f>
        <v>0.1940189643</v>
      </c>
      <c r="S41" s="37">
        <f t="shared" ref="S41:S42" si="51">SUM(I41:K41)/E41</f>
        <v>0.1327498177</v>
      </c>
      <c r="T41" s="37">
        <f t="shared" ref="T41:T42" si="52">SUM(L41:N41)/E41</f>
        <v>0.05543398979</v>
      </c>
      <c r="U41" s="37">
        <f t="shared" ref="U41:U42" si="53">SUM(O41:Q41)/E41</f>
        <v>0.02771699489</v>
      </c>
      <c r="V41" s="37">
        <f t="shared" ref="V41:V42" si="54">SUM(F41:K41)/E41</f>
        <v>0.3267687819</v>
      </c>
      <c r="W41" s="37">
        <f t="shared" ref="W41:W42" si="55">SUM(L41:Q41)/E41</f>
        <v>0.08315098468</v>
      </c>
      <c r="X41" s="37">
        <f t="shared" ref="X41:X42" si="56">SUM(F41:Q41)/E41</f>
        <v>0.4099197666</v>
      </c>
    </row>
    <row r="42" ht="14.25" customHeight="1">
      <c r="A42" s="32"/>
      <c r="B42" s="33" t="s">
        <v>23</v>
      </c>
      <c r="C42" s="34" t="s">
        <v>52</v>
      </c>
      <c r="D42" s="35"/>
      <c r="E42" s="36">
        <v>25773.0</v>
      </c>
      <c r="F42" s="36">
        <v>109.0</v>
      </c>
      <c r="G42" s="36">
        <v>300.0</v>
      </c>
      <c r="H42" s="36">
        <v>147.0</v>
      </c>
      <c r="I42" s="36">
        <v>73.0</v>
      </c>
      <c r="J42" s="36">
        <v>348.0</v>
      </c>
      <c r="K42" s="36">
        <v>419.0</v>
      </c>
      <c r="L42" s="36">
        <v>599.0</v>
      </c>
      <c r="M42" s="36">
        <v>236.0</v>
      </c>
      <c r="N42" s="36">
        <v>871.0</v>
      </c>
      <c r="O42" s="36">
        <v>882.0</v>
      </c>
      <c r="P42" s="35"/>
      <c r="Q42" s="35"/>
      <c r="R42" s="37">
        <f t="shared" si="50"/>
        <v>0.02157296395</v>
      </c>
      <c r="S42" s="37">
        <f t="shared" si="51"/>
        <v>0.0325922477</v>
      </c>
      <c r="T42" s="37">
        <f t="shared" si="52"/>
        <v>0.06619330307</v>
      </c>
      <c r="U42" s="37">
        <f t="shared" si="53"/>
        <v>0.03422186009</v>
      </c>
      <c r="V42" s="37">
        <f t="shared" si="54"/>
        <v>0.05416521166</v>
      </c>
      <c r="W42" s="37">
        <f t="shared" si="55"/>
        <v>0.1004151632</v>
      </c>
      <c r="X42" s="37">
        <f t="shared" si="56"/>
        <v>0.1545803748</v>
      </c>
    </row>
    <row r="43" ht="14.25" customHeight="1">
      <c r="A43" s="32">
        <v>8.0</v>
      </c>
      <c r="B43" s="38" t="s">
        <v>55</v>
      </c>
      <c r="C43" s="39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7">
        <f t="shared" ref="R43:X43" si="57">SUM(R44:R45)/2</f>
        <v>0.0197856554</v>
      </c>
      <c r="S43" s="37">
        <f t="shared" si="57"/>
        <v>0.01453009068</v>
      </c>
      <c r="T43" s="37">
        <f t="shared" si="57"/>
        <v>0.02689612531</v>
      </c>
      <c r="U43" s="37">
        <f t="shared" si="57"/>
        <v>0.00881079967</v>
      </c>
      <c r="V43" s="37">
        <f t="shared" si="57"/>
        <v>0.03431574608</v>
      </c>
      <c r="W43" s="37">
        <f t="shared" si="57"/>
        <v>0.03570692498</v>
      </c>
      <c r="X43" s="37">
        <f t="shared" si="57"/>
        <v>0.07002267106</v>
      </c>
    </row>
    <row r="44" ht="14.25" customHeight="1">
      <c r="A44" s="32"/>
      <c r="B44" s="33" t="s">
        <v>21</v>
      </c>
      <c r="C44" s="34" t="s">
        <v>56</v>
      </c>
      <c r="D44" s="35"/>
      <c r="E44" s="36">
        <v>9704.0</v>
      </c>
      <c r="F44" s="36">
        <v>144.0</v>
      </c>
      <c r="G44" s="36">
        <v>29.0</v>
      </c>
      <c r="H44" s="36">
        <v>19.0</v>
      </c>
      <c r="I44" s="36">
        <v>69.0</v>
      </c>
      <c r="J44" s="36">
        <v>33.0</v>
      </c>
      <c r="K44" s="36">
        <v>39.0</v>
      </c>
      <c r="L44" s="36">
        <v>70.0</v>
      </c>
      <c r="M44" s="36">
        <v>34.0</v>
      </c>
      <c r="N44" s="36">
        <v>157.0</v>
      </c>
      <c r="O44" s="36">
        <v>171.0</v>
      </c>
      <c r="P44" s="35"/>
      <c r="Q44" s="35"/>
      <c r="R44" s="37">
        <f t="shared" ref="R44:R45" si="58">SUM(F44:H44)/E44</f>
        <v>0.0197856554</v>
      </c>
      <c r="S44" s="37">
        <f t="shared" ref="S44:S45" si="59">SUM(I44:K44)/E44</f>
        <v>0.01453009068</v>
      </c>
      <c r="T44" s="37">
        <f t="shared" ref="T44:T45" si="60">SUM(L44:N44)/E44</f>
        <v>0.02689612531</v>
      </c>
      <c r="U44" s="37">
        <f t="shared" ref="U44:U45" si="61">SUM(O44:Q44)/E44</f>
        <v>0.01762159934</v>
      </c>
      <c r="V44" s="37">
        <f t="shared" ref="V44:V45" si="62">SUM(F44:K44)/E44</f>
        <v>0.03431574608</v>
      </c>
      <c r="W44" s="37">
        <f t="shared" ref="W44:W45" si="63">SUM(L44:Q44)/E44</f>
        <v>0.04451772465</v>
      </c>
      <c r="X44" s="37">
        <f t="shared" ref="X44:X45" si="64">SUM(F44:Q44)/E44</f>
        <v>0.07883347073</v>
      </c>
    </row>
    <row r="45" ht="14.25" customHeight="1">
      <c r="A45" s="32"/>
      <c r="B45" s="33" t="s">
        <v>23</v>
      </c>
      <c r="C45" s="34" t="s">
        <v>57</v>
      </c>
      <c r="D45" s="35"/>
      <c r="E45" s="36">
        <v>9704.0</v>
      </c>
      <c r="F45" s="36">
        <v>144.0</v>
      </c>
      <c r="G45" s="36">
        <v>29.0</v>
      </c>
      <c r="H45" s="36">
        <v>19.0</v>
      </c>
      <c r="I45" s="36">
        <v>69.0</v>
      </c>
      <c r="J45" s="36">
        <v>33.0</v>
      </c>
      <c r="K45" s="36">
        <v>39.0</v>
      </c>
      <c r="L45" s="36">
        <v>70.0</v>
      </c>
      <c r="M45" s="36">
        <v>34.0</v>
      </c>
      <c r="N45" s="36">
        <v>157.0</v>
      </c>
      <c r="O45" s="35"/>
      <c r="P45" s="35"/>
      <c r="Q45" s="35"/>
      <c r="R45" s="37">
        <f t="shared" si="58"/>
        <v>0.0197856554</v>
      </c>
      <c r="S45" s="37">
        <f t="shared" si="59"/>
        <v>0.01453009068</v>
      </c>
      <c r="T45" s="37">
        <f t="shared" si="60"/>
        <v>0.02689612531</v>
      </c>
      <c r="U45" s="37">
        <f t="shared" si="61"/>
        <v>0</v>
      </c>
      <c r="V45" s="37">
        <f t="shared" si="62"/>
        <v>0.03431574608</v>
      </c>
      <c r="W45" s="37">
        <f t="shared" si="63"/>
        <v>0.02689612531</v>
      </c>
      <c r="X45" s="37">
        <f t="shared" si="64"/>
        <v>0.06121187139</v>
      </c>
    </row>
    <row r="46" ht="14.25" customHeight="1">
      <c r="A46" s="32">
        <v>9.0</v>
      </c>
      <c r="B46" s="38" t="s">
        <v>58</v>
      </c>
      <c r="C46" s="3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7">
        <f t="shared" ref="R46:X46" si="65">SUM(R47:R49)/3</f>
        <v>0.07239819005</v>
      </c>
      <c r="S46" s="37">
        <f t="shared" si="65"/>
        <v>0.03167420814</v>
      </c>
      <c r="T46" s="37">
        <f t="shared" si="65"/>
        <v>0.120361991</v>
      </c>
      <c r="U46" s="37">
        <f t="shared" si="65"/>
        <v>0.0479638009</v>
      </c>
      <c r="V46" s="37">
        <f t="shared" si="65"/>
        <v>0.1040723982</v>
      </c>
      <c r="W46" s="37">
        <f t="shared" si="65"/>
        <v>0.1683257919</v>
      </c>
      <c r="X46" s="37">
        <f t="shared" si="65"/>
        <v>0.27239819</v>
      </c>
    </row>
    <row r="47" ht="14.25" customHeight="1">
      <c r="A47" s="32"/>
      <c r="B47" s="33" t="s">
        <v>21</v>
      </c>
      <c r="C47" s="34" t="s">
        <v>59</v>
      </c>
      <c r="D47" s="35"/>
      <c r="E47" s="36">
        <v>1105.0</v>
      </c>
      <c r="F47" s="36">
        <v>53.0</v>
      </c>
      <c r="G47" s="36">
        <v>18.0</v>
      </c>
      <c r="H47" s="36">
        <v>9.0</v>
      </c>
      <c r="I47" s="35">
        <v>13.0</v>
      </c>
      <c r="J47" s="36">
        <v>12.0</v>
      </c>
      <c r="K47" s="36">
        <v>10.0</v>
      </c>
      <c r="L47" s="36">
        <v>15.0</v>
      </c>
      <c r="M47" s="36">
        <v>34.0</v>
      </c>
      <c r="N47" s="36">
        <v>84.0</v>
      </c>
      <c r="O47" s="36">
        <v>53.0</v>
      </c>
      <c r="P47" s="35"/>
      <c r="Q47" s="35"/>
      <c r="R47" s="37">
        <f t="shared" ref="R47:R49" si="66">SUM(F47:H47)/E47</f>
        <v>0.07239819005</v>
      </c>
      <c r="S47" s="37">
        <f t="shared" ref="S47:S49" si="67">SUM(I47:K47)/E47</f>
        <v>0.03167420814</v>
      </c>
      <c r="T47" s="37">
        <f t="shared" ref="T47:T49" si="68">SUM(L47:N47)/E47</f>
        <v>0.120361991</v>
      </c>
      <c r="U47" s="37">
        <f t="shared" ref="U47:U49" si="69">SUM(O47:Q47)/E47</f>
        <v>0.0479638009</v>
      </c>
      <c r="V47" s="37">
        <f t="shared" ref="V47:V49" si="70">SUM(F47:K47)/E47</f>
        <v>0.1040723982</v>
      </c>
      <c r="W47" s="37">
        <f t="shared" ref="W47:W49" si="71">SUM(L47:Q47)/E47</f>
        <v>0.1683257919</v>
      </c>
      <c r="X47" s="37">
        <f t="shared" ref="X47:X49" si="72">SUM(F47:Q47)/E47</f>
        <v>0.27239819</v>
      </c>
    </row>
    <row r="48" ht="14.25" customHeight="1">
      <c r="A48" s="32"/>
      <c r="B48" s="33" t="s">
        <v>23</v>
      </c>
      <c r="C48" s="34" t="s">
        <v>57</v>
      </c>
      <c r="D48" s="35"/>
      <c r="E48" s="36">
        <v>1105.0</v>
      </c>
      <c r="F48" s="36">
        <v>53.0</v>
      </c>
      <c r="G48" s="36">
        <v>18.0</v>
      </c>
      <c r="H48" s="36">
        <v>9.0</v>
      </c>
      <c r="I48" s="35">
        <v>13.0</v>
      </c>
      <c r="J48" s="36">
        <v>12.0</v>
      </c>
      <c r="K48" s="36">
        <v>10.0</v>
      </c>
      <c r="L48" s="36">
        <v>15.0</v>
      </c>
      <c r="M48" s="36">
        <v>34.0</v>
      </c>
      <c r="N48" s="36">
        <v>84.0</v>
      </c>
      <c r="O48" s="36">
        <v>53.0</v>
      </c>
      <c r="P48" s="35"/>
      <c r="Q48" s="35"/>
      <c r="R48" s="37">
        <f t="shared" si="66"/>
        <v>0.07239819005</v>
      </c>
      <c r="S48" s="37">
        <f t="shared" si="67"/>
        <v>0.03167420814</v>
      </c>
      <c r="T48" s="37">
        <f t="shared" si="68"/>
        <v>0.120361991</v>
      </c>
      <c r="U48" s="37">
        <f t="shared" si="69"/>
        <v>0.0479638009</v>
      </c>
      <c r="V48" s="37">
        <f t="shared" si="70"/>
        <v>0.1040723982</v>
      </c>
      <c r="W48" s="37">
        <f t="shared" si="71"/>
        <v>0.1683257919</v>
      </c>
      <c r="X48" s="37">
        <f t="shared" si="72"/>
        <v>0.27239819</v>
      </c>
    </row>
    <row r="49" ht="14.25" customHeight="1">
      <c r="A49" s="32"/>
      <c r="B49" s="33" t="s">
        <v>25</v>
      </c>
      <c r="C49" s="34" t="s">
        <v>60</v>
      </c>
      <c r="D49" s="35"/>
      <c r="E49" s="36">
        <v>1105.0</v>
      </c>
      <c r="F49" s="36">
        <v>53.0</v>
      </c>
      <c r="G49" s="36">
        <v>18.0</v>
      </c>
      <c r="H49" s="36">
        <v>9.0</v>
      </c>
      <c r="I49" s="35">
        <v>13.0</v>
      </c>
      <c r="J49" s="36">
        <v>12.0</v>
      </c>
      <c r="K49" s="36">
        <v>10.0</v>
      </c>
      <c r="L49" s="36">
        <v>15.0</v>
      </c>
      <c r="M49" s="36">
        <v>34.0</v>
      </c>
      <c r="N49" s="36">
        <v>84.0</v>
      </c>
      <c r="O49" s="36">
        <v>53.0</v>
      </c>
      <c r="P49" s="35"/>
      <c r="Q49" s="35"/>
      <c r="R49" s="37">
        <f t="shared" si="66"/>
        <v>0.07239819005</v>
      </c>
      <c r="S49" s="37">
        <f t="shared" si="67"/>
        <v>0.03167420814</v>
      </c>
      <c r="T49" s="37">
        <f t="shared" si="68"/>
        <v>0.120361991</v>
      </c>
      <c r="U49" s="37">
        <f t="shared" si="69"/>
        <v>0.0479638009</v>
      </c>
      <c r="V49" s="37">
        <f t="shared" si="70"/>
        <v>0.1040723982</v>
      </c>
      <c r="W49" s="37">
        <f t="shared" si="71"/>
        <v>0.1683257919</v>
      </c>
      <c r="X49" s="37">
        <f t="shared" si="72"/>
        <v>0.27239819</v>
      </c>
    </row>
    <row r="50" ht="14.25" customHeight="1">
      <c r="A50" s="32">
        <v>10.0</v>
      </c>
      <c r="B50" s="38" t="s">
        <v>61</v>
      </c>
      <c r="C50" s="39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7">
        <f t="shared" ref="R50:X50" si="73">SUM(R51:R52)/2</f>
        <v>0.4130434783</v>
      </c>
      <c r="S50" s="37">
        <f t="shared" si="73"/>
        <v>0.3913043478</v>
      </c>
      <c r="T50" s="37">
        <f t="shared" si="73"/>
        <v>0</v>
      </c>
      <c r="U50" s="37">
        <f t="shared" si="73"/>
        <v>0</v>
      </c>
      <c r="V50" s="37">
        <f t="shared" si="73"/>
        <v>0.8043478261</v>
      </c>
      <c r="W50" s="37">
        <f t="shared" si="73"/>
        <v>0</v>
      </c>
      <c r="X50" s="37">
        <f t="shared" si="73"/>
        <v>0.8043478261</v>
      </c>
    </row>
    <row r="51" ht="14.25" customHeight="1">
      <c r="A51" s="32"/>
      <c r="B51" s="33" t="s">
        <v>21</v>
      </c>
      <c r="C51" s="34" t="s">
        <v>62</v>
      </c>
      <c r="D51" s="35"/>
      <c r="E51" s="35">
        <v>46.0</v>
      </c>
      <c r="F51" s="35">
        <v>7.0</v>
      </c>
      <c r="G51" s="35">
        <v>3.0</v>
      </c>
      <c r="H51" s="35">
        <v>9.0</v>
      </c>
      <c r="I51" s="35">
        <v>8.0</v>
      </c>
      <c r="J51" s="35">
        <v>10.0</v>
      </c>
      <c r="K51" s="35"/>
      <c r="L51" s="35"/>
      <c r="M51" s="35"/>
      <c r="N51" s="35"/>
      <c r="O51" s="35"/>
      <c r="P51" s="35"/>
      <c r="Q51" s="35"/>
      <c r="R51" s="37">
        <f t="shared" ref="R51:R53" si="74">SUM(F51:H51)/E51</f>
        <v>0.4130434783</v>
      </c>
      <c r="S51" s="37">
        <f t="shared" ref="S51:S53" si="75">SUM(I51:K51)/E51</f>
        <v>0.3913043478</v>
      </c>
      <c r="T51" s="37">
        <f t="shared" ref="T51:T53" si="76">SUM(L51:N51)/E51</f>
        <v>0</v>
      </c>
      <c r="U51" s="37">
        <f t="shared" ref="U51:U53" si="77">SUM(O51:Q51)/E51</f>
        <v>0</v>
      </c>
      <c r="V51" s="37">
        <f t="shared" ref="V51:V53" si="78">SUM(F51:K51)/E51</f>
        <v>0.8043478261</v>
      </c>
      <c r="W51" s="37">
        <f t="shared" ref="W51:W53" si="79">SUM(L51:Q51)/E51</f>
        <v>0</v>
      </c>
      <c r="X51" s="37">
        <f t="shared" ref="X51:X53" si="80">SUM(F51:Q51)/E51</f>
        <v>0.8043478261</v>
      </c>
    </row>
    <row r="52" ht="14.25" customHeight="1">
      <c r="A52" s="32"/>
      <c r="B52" s="33" t="s">
        <v>23</v>
      </c>
      <c r="C52" s="34" t="s">
        <v>57</v>
      </c>
      <c r="D52" s="35"/>
      <c r="E52" s="35">
        <v>46.0</v>
      </c>
      <c r="F52" s="35">
        <v>7.0</v>
      </c>
      <c r="G52" s="35">
        <v>3.0</v>
      </c>
      <c r="H52" s="35">
        <v>9.0</v>
      </c>
      <c r="I52" s="35">
        <v>8.0</v>
      </c>
      <c r="J52" s="35">
        <v>10.0</v>
      </c>
      <c r="K52" s="35"/>
      <c r="L52" s="35"/>
      <c r="M52" s="35"/>
      <c r="N52" s="35"/>
      <c r="O52" s="35"/>
      <c r="P52" s="35"/>
      <c r="Q52" s="35"/>
      <c r="R52" s="37">
        <f t="shared" si="74"/>
        <v>0.4130434783</v>
      </c>
      <c r="S52" s="37">
        <f t="shared" si="75"/>
        <v>0.3913043478</v>
      </c>
      <c r="T52" s="37">
        <f t="shared" si="76"/>
        <v>0</v>
      </c>
      <c r="U52" s="37">
        <f t="shared" si="77"/>
        <v>0</v>
      </c>
      <c r="V52" s="37">
        <f t="shared" si="78"/>
        <v>0.8043478261</v>
      </c>
      <c r="W52" s="37">
        <f t="shared" si="79"/>
        <v>0</v>
      </c>
      <c r="X52" s="37">
        <f t="shared" si="80"/>
        <v>0.8043478261</v>
      </c>
    </row>
    <row r="53" ht="14.25" customHeight="1">
      <c r="A53" s="32">
        <v>11.0</v>
      </c>
      <c r="B53" s="42" t="s">
        <v>63</v>
      </c>
      <c r="C53" s="39"/>
      <c r="D53" s="35"/>
      <c r="E53" s="36">
        <v>671.0</v>
      </c>
      <c r="F53" s="36">
        <v>30.0</v>
      </c>
      <c r="G53" s="36">
        <v>34.0</v>
      </c>
      <c r="H53" s="36">
        <v>29.0</v>
      </c>
      <c r="I53" s="36">
        <v>15.0</v>
      </c>
      <c r="J53" s="36">
        <v>29.0</v>
      </c>
      <c r="K53" s="36">
        <v>14.0</v>
      </c>
      <c r="L53" s="36">
        <v>16.0</v>
      </c>
      <c r="M53" s="36">
        <v>11.0</v>
      </c>
      <c r="N53" s="36">
        <v>10.0</v>
      </c>
      <c r="O53" s="36">
        <v>40.0</v>
      </c>
      <c r="P53" s="36">
        <v>81.0</v>
      </c>
      <c r="Q53" s="36">
        <v>33.0</v>
      </c>
      <c r="R53" s="37">
        <f t="shared" si="74"/>
        <v>0.1385991058</v>
      </c>
      <c r="S53" s="37">
        <f t="shared" si="75"/>
        <v>0.08643815201</v>
      </c>
      <c r="T53" s="37">
        <f t="shared" si="76"/>
        <v>0.05514157973</v>
      </c>
      <c r="U53" s="37">
        <f t="shared" si="77"/>
        <v>0.2295081967</v>
      </c>
      <c r="V53" s="37">
        <f t="shared" si="78"/>
        <v>0.2250372578</v>
      </c>
      <c r="W53" s="37">
        <f t="shared" si="79"/>
        <v>0.2846497765</v>
      </c>
      <c r="X53" s="37">
        <f t="shared" si="80"/>
        <v>0.5096870343</v>
      </c>
    </row>
    <row r="54" ht="14.25" customHeight="1">
      <c r="A54" s="32">
        <v>12.0</v>
      </c>
      <c r="B54" s="38" t="s">
        <v>64</v>
      </c>
      <c r="C54" s="39"/>
      <c r="D54" s="35"/>
      <c r="E54" s="35"/>
      <c r="F54" s="36"/>
      <c r="G54" s="35"/>
      <c r="H54" s="35"/>
      <c r="I54" s="35"/>
      <c r="J54" s="43"/>
      <c r="K54" s="44"/>
      <c r="L54" s="44"/>
      <c r="M54" s="44"/>
      <c r="N54" s="44"/>
      <c r="O54" s="44"/>
      <c r="P54" s="44"/>
      <c r="Q54" s="35"/>
      <c r="R54" s="37">
        <f t="shared" ref="R54:X54" si="81">SUM(R55:R56)/2</f>
        <v>0.2536023055</v>
      </c>
      <c r="S54" s="37">
        <f t="shared" si="81"/>
        <v>0.1316042267</v>
      </c>
      <c r="T54" s="37">
        <f t="shared" si="81"/>
        <v>0.2391930836</v>
      </c>
      <c r="U54" s="37">
        <f t="shared" si="81"/>
        <v>0.1834774256</v>
      </c>
      <c r="V54" s="37">
        <f t="shared" si="81"/>
        <v>0.3852065322</v>
      </c>
      <c r="W54" s="37">
        <f t="shared" si="81"/>
        <v>0.4226705091</v>
      </c>
      <c r="X54" s="37">
        <f t="shared" si="81"/>
        <v>0.8078770413</v>
      </c>
    </row>
    <row r="55" ht="14.25" customHeight="1">
      <c r="A55" s="32"/>
      <c r="B55" s="33" t="s">
        <v>21</v>
      </c>
      <c r="C55" s="34" t="s">
        <v>65</v>
      </c>
      <c r="D55" s="35"/>
      <c r="E55" s="35">
        <v>1041.0</v>
      </c>
      <c r="F55" s="35">
        <v>77.0</v>
      </c>
      <c r="G55" s="35">
        <v>163.0</v>
      </c>
      <c r="H55" s="35">
        <v>24.0</v>
      </c>
      <c r="I55" s="35">
        <v>16.0</v>
      </c>
      <c r="J55" s="45">
        <v>77.0</v>
      </c>
      <c r="K55" s="46">
        <v>44.0</v>
      </c>
      <c r="L55" s="46">
        <v>148.0</v>
      </c>
      <c r="M55" s="46">
        <v>72.0</v>
      </c>
      <c r="N55" s="46">
        <v>29.0</v>
      </c>
      <c r="O55" s="46">
        <v>34.0</v>
      </c>
      <c r="P55" s="46">
        <v>157.0</v>
      </c>
      <c r="Q55" s="35"/>
      <c r="R55" s="37">
        <f t="shared" ref="R55:R56" si="82">SUM(F55:H55)/E55</f>
        <v>0.2536023055</v>
      </c>
      <c r="S55" s="37">
        <f t="shared" ref="S55:S56" si="83">SUM(I55:K55)/E55</f>
        <v>0.1316042267</v>
      </c>
      <c r="T55" s="37">
        <f t="shared" ref="T55:T56" si="84">SUM(L55:N55)/E55</f>
        <v>0.2391930836</v>
      </c>
      <c r="U55" s="37">
        <f t="shared" ref="U55:U56" si="85">SUM(O55:Q55)/E55</f>
        <v>0.1834774256</v>
      </c>
      <c r="V55" s="37">
        <f t="shared" ref="V55:V56" si="86">SUM(F55:K55)/E55</f>
        <v>0.3852065322</v>
      </c>
      <c r="W55" s="37">
        <f t="shared" ref="W55:W56" si="87">SUM(L55:Q55)/E55</f>
        <v>0.4226705091</v>
      </c>
      <c r="X55" s="37">
        <f t="shared" ref="X55:X56" si="88">SUM(F55:Q55)/E55</f>
        <v>0.8078770413</v>
      </c>
    </row>
    <row r="56" ht="14.25" customHeight="1">
      <c r="A56" s="32"/>
      <c r="B56" s="33" t="s">
        <v>23</v>
      </c>
      <c r="C56" s="34" t="s">
        <v>66</v>
      </c>
      <c r="D56" s="35"/>
      <c r="E56" s="35">
        <v>1041.0</v>
      </c>
      <c r="F56" s="35">
        <v>77.0</v>
      </c>
      <c r="G56" s="35">
        <v>163.0</v>
      </c>
      <c r="H56" s="35">
        <v>24.0</v>
      </c>
      <c r="I56" s="35">
        <v>16.0</v>
      </c>
      <c r="J56" s="45">
        <v>77.0</v>
      </c>
      <c r="K56" s="46">
        <v>44.0</v>
      </c>
      <c r="L56" s="46">
        <v>148.0</v>
      </c>
      <c r="M56" s="46">
        <v>72.0</v>
      </c>
      <c r="N56" s="46">
        <v>29.0</v>
      </c>
      <c r="O56" s="46">
        <v>34.0</v>
      </c>
      <c r="P56" s="46">
        <v>157.0</v>
      </c>
      <c r="Q56" s="35"/>
      <c r="R56" s="37">
        <f t="shared" si="82"/>
        <v>0.2536023055</v>
      </c>
      <c r="S56" s="37">
        <f t="shared" si="83"/>
        <v>0.1316042267</v>
      </c>
      <c r="T56" s="37">
        <f t="shared" si="84"/>
        <v>0.2391930836</v>
      </c>
      <c r="U56" s="37">
        <f t="shared" si="85"/>
        <v>0.1834774256</v>
      </c>
      <c r="V56" s="37">
        <f t="shared" si="86"/>
        <v>0.3852065322</v>
      </c>
      <c r="W56" s="37">
        <f t="shared" si="87"/>
        <v>0.4226705091</v>
      </c>
      <c r="X56" s="37">
        <f t="shared" si="88"/>
        <v>0.8078770413</v>
      </c>
    </row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</sheetData>
  <mergeCells count="26">
    <mergeCell ref="A1:X1"/>
    <mergeCell ref="A2:X2"/>
    <mergeCell ref="A3:X3"/>
    <mergeCell ref="A4:X4"/>
    <mergeCell ref="A5:X5"/>
    <mergeCell ref="A6:X6"/>
    <mergeCell ref="A7:X7"/>
    <mergeCell ref="A8:X8"/>
    <mergeCell ref="A10:A12"/>
    <mergeCell ref="B10:C12"/>
    <mergeCell ref="D10:Q10"/>
    <mergeCell ref="D11:D12"/>
    <mergeCell ref="E11:E12"/>
    <mergeCell ref="F11:Q11"/>
    <mergeCell ref="B43:C43"/>
    <mergeCell ref="B46:C46"/>
    <mergeCell ref="B50:C50"/>
    <mergeCell ref="B53:C53"/>
    <mergeCell ref="B54:C54"/>
    <mergeCell ref="B13:C13"/>
    <mergeCell ref="B17:C17"/>
    <mergeCell ref="B22:C22"/>
    <mergeCell ref="B28:C28"/>
    <mergeCell ref="B33:C33"/>
    <mergeCell ref="B37:C37"/>
    <mergeCell ref="B40:C40"/>
  </mergeCells>
  <printOptions/>
  <pageMargins bottom="0.1968503937007874" footer="0.0" header="0.0" left="0.1968503937007874" right="0.1968503937007874" top="0.1968503937007874"/>
  <pageSetup paperSize="5" scale="72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2021-03-20T13:36:24Z</dcterms:created>
  <dc:creator>Muhammad T. Ervan</dc:creator>
</cp:coreProperties>
</file>