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D:\BLUD 2023\LRA 2023\"/>
    </mc:Choice>
  </mc:AlternateContent>
  <xr:revisionPtr revIDLastSave="0" documentId="13_ncr:1_{A84E0A1B-F543-44E7-BE03-0EC3C2D2B784}" xr6:coauthVersionLast="47" xr6:coauthVersionMax="47" xr10:uidLastSave="{00000000-0000-0000-0000-000000000000}"/>
  <bookViews>
    <workbookView xWindow="-110" yWindow="-110" windowWidth="19420" windowHeight="10300" tabRatio="500" xr2:uid="{00000000-000D-0000-FFFF-FFFF00000000}"/>
  </bookViews>
  <sheets>
    <sheet name="Sheet1" sheetId="1" r:id="rId1"/>
  </sheets>
  <definedNames>
    <definedName name="_xlnm.Print_Area" localSheetId="0">Sheet1!$A$1:$U$86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69" i="1" l="1"/>
  <c r="S76" i="1"/>
  <c r="S79" i="1"/>
  <c r="S70" i="1"/>
  <c r="T70" i="1"/>
  <c r="T71" i="1"/>
  <c r="T72" i="1"/>
  <c r="S71" i="1"/>
  <c r="S20" i="1"/>
  <c r="S21" i="1"/>
  <c r="R68" i="1"/>
  <c r="R69" i="1"/>
  <c r="R40" i="1"/>
  <c r="R61" i="1"/>
  <c r="R57" i="1"/>
  <c r="R50" i="1"/>
  <c r="R41" i="1"/>
  <c r="R42" i="1"/>
  <c r="R31" i="1"/>
  <c r="R60" i="1"/>
  <c r="T58" i="1"/>
  <c r="T37" i="1" l="1"/>
  <c r="S31" i="1" l="1"/>
  <c r="T46" i="1"/>
  <c r="S29" i="1" l="1"/>
  <c r="S30" i="1"/>
  <c r="T22" i="1" l="1"/>
  <c r="R49" i="1" l="1"/>
  <c r="Q68" i="1" l="1"/>
  <c r="Q69" i="1"/>
  <c r="Q76" i="1"/>
  <c r="T80" i="1"/>
  <c r="T79" i="1"/>
  <c r="T78" i="1"/>
  <c r="T77" i="1"/>
  <c r="T76" i="1"/>
  <c r="T26" i="1" l="1"/>
  <c r="U26" i="1" s="1"/>
  <c r="T32" i="1" l="1"/>
  <c r="T36" i="1" l="1"/>
  <c r="T35" i="1"/>
  <c r="S50" i="1"/>
  <c r="S49" i="1" s="1"/>
  <c r="T55" i="1"/>
  <c r="U55" i="1" s="1"/>
  <c r="Q61" i="1"/>
  <c r="S42" i="1" l="1"/>
  <c r="S41" i="1" s="1"/>
  <c r="S61" i="1"/>
  <c r="S60" i="1" s="1"/>
  <c r="T49" i="1"/>
  <c r="T31" i="1"/>
  <c r="T54" i="1"/>
  <c r="T53" i="1"/>
  <c r="T52" i="1"/>
  <c r="T51" i="1"/>
  <c r="T66" i="1"/>
  <c r="T65" i="1"/>
  <c r="T64" i="1"/>
  <c r="T62" i="1"/>
  <c r="T63" i="1"/>
  <c r="U63" i="1" s="1"/>
  <c r="T34" i="1"/>
  <c r="T33" i="1"/>
  <c r="S40" i="1" l="1"/>
  <c r="T50" i="1"/>
  <c r="T40" i="1" l="1"/>
  <c r="T30" i="1"/>
  <c r="U32" i="1"/>
  <c r="U33" i="1"/>
  <c r="U34" i="1"/>
  <c r="U35" i="1"/>
  <c r="U36" i="1"/>
  <c r="U37" i="1"/>
  <c r="Q60" i="1"/>
  <c r="Q50" i="1"/>
  <c r="Q49" i="1" s="1"/>
  <c r="U80" i="1"/>
  <c r="U79" i="1"/>
  <c r="U78" i="1"/>
  <c r="U77" i="1"/>
  <c r="U76" i="1"/>
  <c r="U75" i="1"/>
  <c r="U74" i="1"/>
  <c r="U73" i="1"/>
  <c r="U72" i="1"/>
  <c r="U71" i="1"/>
  <c r="U70" i="1"/>
  <c r="U65" i="1"/>
  <c r="U64" i="1"/>
  <c r="U66" i="1"/>
  <c r="U62" i="1"/>
  <c r="U58" i="1"/>
  <c r="U54" i="1"/>
  <c r="U53" i="1"/>
  <c r="U52" i="1"/>
  <c r="U51" i="1"/>
  <c r="U47" i="1"/>
  <c r="U46" i="1"/>
  <c r="U44" i="1"/>
  <c r="T57" i="1"/>
  <c r="U57" i="1" s="1"/>
  <c r="T45" i="1"/>
  <c r="T43" i="1"/>
  <c r="U43" i="1" s="1"/>
  <c r="T21" i="1"/>
  <c r="U21" i="1" s="1"/>
  <c r="U22" i="1"/>
  <c r="T23" i="1"/>
  <c r="U23" i="1" s="1"/>
  <c r="T24" i="1"/>
  <c r="U24" i="1" s="1"/>
  <c r="T25" i="1"/>
  <c r="U25" i="1" s="1"/>
  <c r="T20" i="1"/>
  <c r="U20" i="1" s="1"/>
  <c r="T29" i="1" l="1"/>
  <c r="T60" i="1"/>
  <c r="U60" i="1" s="1"/>
  <c r="T61" i="1"/>
  <c r="U61" i="1" s="1"/>
  <c r="U50" i="1"/>
  <c r="T42" i="1"/>
  <c r="U45" i="1"/>
  <c r="T41" i="1" l="1"/>
  <c r="R70" i="1"/>
  <c r="Q42" i="1"/>
  <c r="Q41" i="1" s="1"/>
  <c r="Q40" i="1" s="1"/>
  <c r="Q31" i="1"/>
  <c r="U31" i="1" s="1"/>
  <c r="U49" i="1"/>
  <c r="U40" i="1" l="1"/>
  <c r="U41" i="1"/>
  <c r="U42" i="1"/>
  <c r="Q30" i="1"/>
  <c r="R81" i="1" l="1"/>
  <c r="R83" i="1" s="1"/>
  <c r="Q29" i="1"/>
  <c r="Q28" i="1" s="1"/>
  <c r="U30" i="1"/>
  <c r="S68" i="1"/>
  <c r="T68" i="1" l="1"/>
  <c r="S27" i="1"/>
  <c r="U29" i="1"/>
  <c r="T27" i="1" l="1"/>
  <c r="T28" i="1" s="1"/>
  <c r="U28" i="1" s="1"/>
  <c r="S28" i="1"/>
  <c r="T69" i="1"/>
  <c r="U69" i="1" s="1"/>
  <c r="U68" i="1"/>
  <c r="U27" i="1"/>
  <c r="S81" i="1" l="1"/>
  <c r="S83" i="1" s="1"/>
  <c r="T81" i="1"/>
  <c r="T83" i="1" s="1"/>
  <c r="U81" i="1"/>
  <c r="U83" i="1" s="1"/>
</calcChain>
</file>

<file path=xl/sharedStrings.xml><?xml version="1.0" encoding="utf-8"?>
<sst xmlns="http://schemas.openxmlformats.org/spreadsheetml/2006/main" count="136" uniqueCount="130">
  <si>
    <t>PEMERINTAH KOTA SAMARINDA</t>
  </si>
  <si>
    <t>LAPORAN REALISASI ANGGARAN PENDAPATAN DAN BELANJA DAERAH</t>
  </si>
  <si>
    <t>Urusan Pemerintahan</t>
  </si>
  <si>
    <t>:</t>
  </si>
  <si>
    <t>1.02</t>
  </si>
  <si>
    <t>Urusan Wajib Pelayanan Dasar Kesehatan</t>
  </si>
  <si>
    <t>Unit Organisasi</t>
  </si>
  <si>
    <t>1.02 . 1.02.01</t>
  </si>
  <si>
    <t>Dinas Kesehatan Kota Samarinda</t>
  </si>
  <si>
    <t>Sub Unit Organisasi</t>
  </si>
  <si>
    <t>Program</t>
  </si>
  <si>
    <t>Peningkatan Pelayanan BLUD</t>
  </si>
  <si>
    <t>Kegiatan</t>
  </si>
  <si>
    <t>Pelayanan dan Penunjang Pelayanan BLUD</t>
  </si>
  <si>
    <t>REALISASI</t>
  </si>
  <si>
    <t>KODE REKENING</t>
  </si>
  <si>
    <t>URAIAN</t>
  </si>
  <si>
    <t>ANGGARAN</t>
  </si>
  <si>
    <t>LEBIH / (KURANG)</t>
  </si>
  <si>
    <t>s/d PERIODE LALU</t>
  </si>
  <si>
    <t>PERIODE INI</t>
  </si>
  <si>
    <t>TOTAL</t>
  </si>
  <si>
    <t>4</t>
  </si>
  <si>
    <t>PENDAPATAN DAERAH</t>
  </si>
  <si>
    <t>4.1</t>
  </si>
  <si>
    <t>PENDAPATAN BLUD</t>
  </si>
  <si>
    <t>4.1.1</t>
  </si>
  <si>
    <t>Pendapatan Jasa Layanan dari Masyarakat</t>
  </si>
  <si>
    <t>4.1.1.01</t>
  </si>
  <si>
    <t xml:space="preserve"> Pendapatan Jasa Layanan dari Masyarakat</t>
  </si>
  <si>
    <t>4.1.1.01.01</t>
  </si>
  <si>
    <t>4.1.1.01.01.0001</t>
  </si>
  <si>
    <t>5</t>
  </si>
  <si>
    <t>BELANJA DAERAH</t>
  </si>
  <si>
    <t>5.1</t>
  </si>
  <si>
    <t>BELANJA OPERASI</t>
  </si>
  <si>
    <t>5.1.1</t>
  </si>
  <si>
    <t>Belanja Pegawai</t>
  </si>
  <si>
    <t>5.1.1.03.07</t>
  </si>
  <si>
    <t>Belanja Honorarium</t>
  </si>
  <si>
    <t>5.1.1.03.07.0001</t>
  </si>
  <si>
    <t>Belanja Honorarium Penanggungjawaban Pengelola Keuangan</t>
  </si>
  <si>
    <t>5.1.2</t>
  </si>
  <si>
    <t>Belanja Barang dan Jasa</t>
  </si>
  <si>
    <t>5.1.2.01</t>
  </si>
  <si>
    <t>Belanja Barang</t>
  </si>
  <si>
    <t>5.1.2.01.01</t>
  </si>
  <si>
    <t>Belanja Barang Pakai Habis</t>
  </si>
  <si>
    <t>5.1.2.01.01.0004</t>
  </si>
  <si>
    <t>Belanja Bahan-Bahan Bakar dan Pelumas</t>
  </si>
  <si>
    <t>5.1.2.01.01.0024</t>
  </si>
  <si>
    <t>Belanja Alat/Bahan untuk Kegiatan Kantor- Alat Tulis Kantor</t>
  </si>
  <si>
    <t>5.1.2.01.01.0036</t>
  </si>
  <si>
    <t>5.1.2.02</t>
  </si>
  <si>
    <t>Belanja Jasa</t>
  </si>
  <si>
    <t>5.1.2.02.01</t>
  </si>
  <si>
    <t>Belanja Jasa Kantor</t>
  </si>
  <si>
    <t>5.1.2.02.01.0014</t>
  </si>
  <si>
    <t>Belanja Jasa Tenaga Kesehatan</t>
  </si>
  <si>
    <t>5.1.2.02.01.0051</t>
  </si>
  <si>
    <t>5.1.2.02.12</t>
  </si>
  <si>
    <t>Belanja Kursus/Pelatihan, Sosialisasi, Bimbingan Teknis serta Pendidikan dan Pelatihan</t>
  </si>
  <si>
    <t>5.1.2.02.12.0001</t>
  </si>
  <si>
    <t>Belanja Kursus Singkat/Pelatihan</t>
  </si>
  <si>
    <t>5.1.2.03</t>
  </si>
  <si>
    <t>Belanja Pemeliharaan</t>
  </si>
  <si>
    <t>5.1.2.03.02</t>
  </si>
  <si>
    <t>Belanja Pemeliharaan Peralatan dan Mesin</t>
  </si>
  <si>
    <t>5.2</t>
  </si>
  <si>
    <t>BELANJA MODAL</t>
  </si>
  <si>
    <t>5.2.2</t>
  </si>
  <si>
    <t>Belanja Modal Peralatan dan Mesin</t>
  </si>
  <si>
    <t>5.2.2.10</t>
  </si>
  <si>
    <t>Belanja Modal Komputer</t>
  </si>
  <si>
    <t>5.2.2.10.01</t>
  </si>
  <si>
    <t>Belanja Modal Komputer Unit</t>
  </si>
  <si>
    <t>SURPLUS / DEFISIT</t>
  </si>
  <si>
    <t>SISA LEBIH/KURANG PEMBIAYAAN TAHUN BERKENAAN</t>
  </si>
  <si>
    <t>5.1.2.01.01.0052</t>
  </si>
  <si>
    <t>5.1.2.01.01.0115</t>
  </si>
  <si>
    <t>1.02 . 1.02.01 . 24</t>
  </si>
  <si>
    <t>Honorarium Tim Pengurus Barang BLUD Puskesmas</t>
  </si>
  <si>
    <t>Honorarium Bendahara Penerimaan dan Bendahara Pengeluaran</t>
  </si>
  <si>
    <t>Honorarium Tim Verifikator Puskesmas</t>
  </si>
  <si>
    <t>Honorarium Tenaga Administrasi</t>
  </si>
  <si>
    <t>Honorarium Tenaga Promosi Kesehatan</t>
  </si>
  <si>
    <t>Honorarium Tim KBK</t>
  </si>
  <si>
    <t>Belanja Alat/Bahan untuk Kegiatan Kantor- Bahan Cetak</t>
  </si>
  <si>
    <t>Belanja Alat/Bahan untuk Kegiatan Kantor- Benda Post</t>
  </si>
  <si>
    <t>Belanja Obat-obatan</t>
  </si>
  <si>
    <t>5.1.2.02.01.0003</t>
  </si>
  <si>
    <t>Belanja Honorarium Narasumber</t>
  </si>
  <si>
    <t>Belanja Tagihan PBB dan Pajak Mobil</t>
  </si>
  <si>
    <t>UPT Puskesmas Lok Bahu</t>
  </si>
  <si>
    <t xml:space="preserve">1.02 . 1.02.01 . 24 . </t>
  </si>
  <si>
    <t xml:space="preserve">1.02 . 1.02.01 . 24. </t>
  </si>
  <si>
    <t>5.2.2.05</t>
  </si>
  <si>
    <t>Belanja Modal Alat Kantor dan Rumah Tangga</t>
  </si>
  <si>
    <t>5.2.2.05.02.0004</t>
  </si>
  <si>
    <t>Belanja Modal Alat Pendingin</t>
  </si>
  <si>
    <t>Belanja Modal Personal Computer</t>
  </si>
  <si>
    <t>5.2.2.10.01.0002</t>
  </si>
  <si>
    <t>5.2.2.10.02.0002</t>
  </si>
  <si>
    <t>Belanja Modal Peralatan Personal Komputer</t>
  </si>
  <si>
    <t>Belanja Modal Alat Studio, Komunikasi, dan Pemancar</t>
  </si>
  <si>
    <t>5.2.2.06</t>
  </si>
  <si>
    <t>5.2.2.06.02</t>
  </si>
  <si>
    <t>Belanja Modal Alat Komunikasi</t>
  </si>
  <si>
    <t>5.2.2.05.02</t>
  </si>
  <si>
    <t>5.2.2.06.02.0001</t>
  </si>
  <si>
    <t>Belanja Modal Alat Komunikasi Telephone</t>
  </si>
  <si>
    <t>5.2.2.10.02</t>
  </si>
  <si>
    <t>Belanja Modal Peralatan Komputer</t>
  </si>
  <si>
    <t>Belanja Modal Alat Rumah Tangga</t>
  </si>
  <si>
    <t>Belanja Pemeliharaan Alat Kedokteran dan Kesehatan-Alat Kedokteran-Alat Kedokteran</t>
  </si>
  <si>
    <t>Belanja Pemeliharaan Alat Laboratorium</t>
  </si>
  <si>
    <t>Belanja Pemeliharaan Alat Pendingin</t>
  </si>
  <si>
    <t>Belanja Pemeliharaan Genset</t>
  </si>
  <si>
    <t>5.1.2.02.01.0064</t>
  </si>
  <si>
    <t>Belanja Paket/Pengiriman</t>
  </si>
  <si>
    <t>Belanja Pemeliharaan Alat Angkutan-Alat Angkutan Darat Bermotor-Kendaraan Bermotor Khusus</t>
  </si>
  <si>
    <t>5.1.02.03.02.0121</t>
  </si>
  <si>
    <t>5.1.02.03.02.0040</t>
  </si>
  <si>
    <t>5.1.02.03.02.0120</t>
  </si>
  <si>
    <t>5.1.02.03.02.0117</t>
  </si>
  <si>
    <t>Belanja THR Tenaga BLUD</t>
  </si>
  <si>
    <t>5.1.2.02.01.0000</t>
  </si>
  <si>
    <t>Pendapatan Lainnya</t>
  </si>
  <si>
    <t>4.1.4.15.1</t>
  </si>
  <si>
    <t>periode 1 Agustus s.d 31 Agustus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</si>
</sst>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64" formatCode="#,##0.00_ ;\-#,##0.00\ "/>
  </numFmts>
  <fonts count="10" x14ac:knownFonts="1">
    <font>
      <sz val="10"/>
      <color indexed="8"/>
      <name val="ARIAL"/>
      <charset val="1"/>
    </font>
    <font>
      <sz val="10"/>
      <color indexed="8"/>
      <name val="ARIAL"/>
      <charset val="1"/>
    </font>
    <font>
      <sz val="8"/>
      <color indexed="8"/>
      <name val="Tahoma"/>
      <family val="2"/>
    </font>
    <font>
      <sz val="10"/>
      <color indexed="8"/>
      <name val="Tahoma"/>
      <family val="2"/>
    </font>
    <font>
      <i/>
      <sz val="8"/>
      <color indexed="8"/>
      <name val="Tahoma"/>
      <family val="2"/>
    </font>
    <font>
      <b/>
      <sz val="10"/>
      <color indexed="8"/>
      <name val="Tahoma"/>
      <family val="2"/>
    </font>
    <font>
      <b/>
      <sz val="12"/>
      <color indexed="8"/>
      <name val="Tahoma"/>
      <family val="2"/>
    </font>
    <font>
      <b/>
      <sz val="8"/>
      <color indexed="8"/>
      <name val="Tahoma"/>
      <family val="2"/>
    </font>
    <font>
      <b/>
      <sz val="9"/>
      <color indexed="8"/>
      <name val="Tahoma"/>
      <family val="2"/>
    </font>
    <font>
      <sz val="6"/>
      <color indexed="8"/>
      <name val="Tahom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top"/>
    </xf>
    <xf numFmtId="41" fontId="1" fillId="0" borderId="0" applyFont="0" applyFill="0" applyBorder="0" applyAlignment="0" applyProtection="0">
      <alignment vertical="top"/>
    </xf>
  </cellStyleXfs>
  <cellXfs count="31">
    <xf numFmtId="0" fontId="0" fillId="0" borderId="0" xfId="0">
      <alignment vertical="top"/>
    </xf>
    <xf numFmtId="0" fontId="2" fillId="0" borderId="0" xfId="0" applyFont="1" applyAlignment="1">
      <alignment horizontal="left" vertical="top" wrapText="1" readingOrder="1"/>
    </xf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 readingOrder="1"/>
    </xf>
    <xf numFmtId="0" fontId="3" fillId="0" borderId="0" xfId="0" applyFont="1">
      <alignment vertical="top"/>
    </xf>
    <xf numFmtId="0" fontId="8" fillId="0" borderId="0" xfId="0" applyFont="1" applyAlignment="1">
      <alignment horizontal="left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7" fillId="0" borderId="0" xfId="0" applyFont="1" applyAlignment="1">
      <alignment vertical="top" wrapText="1" readingOrder="1"/>
    </xf>
    <xf numFmtId="39" fontId="2" fillId="0" borderId="0" xfId="0" applyNumberFormat="1" applyFont="1" applyAlignment="1">
      <alignment horizontal="right" vertical="top"/>
    </xf>
    <xf numFmtId="164" fontId="3" fillId="0" borderId="0" xfId="0" applyNumberFormat="1" applyFont="1">
      <alignment vertical="top"/>
    </xf>
    <xf numFmtId="39" fontId="3" fillId="0" borderId="0" xfId="0" applyNumberFormat="1" applyFont="1">
      <alignment vertical="top"/>
    </xf>
    <xf numFmtId="41" fontId="3" fillId="0" borderId="0" xfId="1" applyFont="1" applyFill="1">
      <alignment vertical="top"/>
    </xf>
    <xf numFmtId="4" fontId="3" fillId="0" borderId="0" xfId="0" applyNumberFormat="1" applyFont="1">
      <alignment vertical="top"/>
    </xf>
    <xf numFmtId="0" fontId="2" fillId="0" borderId="0" xfId="0" applyFont="1">
      <alignment vertical="top"/>
    </xf>
    <xf numFmtId="0" fontId="7" fillId="0" borderId="0" xfId="0" applyFont="1">
      <alignment vertical="top"/>
    </xf>
    <xf numFmtId="0" fontId="2" fillId="0" borderId="0" xfId="0" applyFont="1" applyAlignment="1">
      <alignment horizontal="left" vertical="top" wrapText="1" readingOrder="1"/>
    </xf>
    <xf numFmtId="0" fontId="3" fillId="0" borderId="0" xfId="0" applyFont="1" applyAlignment="1">
      <alignment horizontal="left" vertical="top" wrapText="1" readingOrder="1"/>
    </xf>
    <xf numFmtId="0" fontId="0" fillId="0" borderId="0" xfId="0">
      <alignment vertical="top"/>
    </xf>
    <xf numFmtId="0" fontId="5" fillId="0" borderId="0" xfId="0" applyFont="1" applyAlignment="1">
      <alignment horizontal="center" vertical="top" wrapText="1" readingOrder="1"/>
    </xf>
    <xf numFmtId="0" fontId="6" fillId="0" borderId="0" xfId="0" applyFont="1" applyAlignment="1">
      <alignment horizontal="center" vertical="top" wrapText="1" readingOrder="1"/>
    </xf>
    <xf numFmtId="0" fontId="4" fillId="0" borderId="0" xfId="0" applyFont="1" applyAlignment="1">
      <alignment horizontal="center" vertical="top" wrapText="1" readingOrder="1"/>
    </xf>
    <xf numFmtId="0" fontId="7" fillId="0" borderId="0" xfId="0" applyFont="1" applyAlignment="1">
      <alignment horizontal="left" vertical="top" wrapText="1" readingOrder="1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left" vertical="top" wrapText="1"/>
    </xf>
    <xf numFmtId="0" fontId="7" fillId="0" borderId="0" xfId="0" applyFont="1" applyAlignment="1">
      <alignment horizontal="center" vertical="top" wrapText="1" readingOrder="1"/>
    </xf>
    <xf numFmtId="0" fontId="7" fillId="0" borderId="0" xfId="0" applyFont="1" applyAlignment="1">
      <alignment horizontal="center" vertical="center" wrapText="1" readingOrder="1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center" vertical="top"/>
    </xf>
    <xf numFmtId="0" fontId="7" fillId="0" borderId="0" xfId="0" applyFont="1" applyAlignment="1">
      <alignment horizontal="right" vertical="top" wrapText="1" readingOrder="1"/>
    </xf>
    <xf numFmtId="0" fontId="9" fillId="0" borderId="0" xfId="0" applyFont="1" applyAlignment="1">
      <alignment horizontal="left" vertical="top" wrapText="1" readingOrder="1"/>
    </xf>
    <xf numFmtId="0" fontId="2" fillId="0" borderId="0" xfId="0" applyFont="1" applyAlignment="1">
      <alignment horizontal="right" vertical="top" wrapText="1" readingOrder="1"/>
    </xf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4</xdr:col>
      <xdr:colOff>0</xdr:colOff>
      <xdr:row>4</xdr:row>
      <xdr:rowOff>104775</xdr:rowOff>
    </xdr:to>
    <xdr:pic>
      <xdr:nvPicPr>
        <xdr:cNvPr id="9" name="Picture -767">
          <a:extLst>
            <a:ext uri="{FF2B5EF4-FFF2-40B4-BE49-F238E27FC236}">
              <a16:creationId xmlns:a16="http://schemas.microsoft.com/office/drawing/2014/main" id="{069E9C03-27BB-7610-EBBC-FBB74A2619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428625"/>
          <a:ext cx="57150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Y96"/>
  <sheetViews>
    <sheetView showGridLines="0" tabSelected="1" showOutlineSymbols="0" view="pageBreakPreview" topLeftCell="A4" zoomScale="66" zoomScaleNormal="48" zoomScaleSheetLayoutView="100" workbookViewId="0">
      <selection activeCell="S33" sqref="S33"/>
    </sheetView>
  </sheetViews>
  <sheetFormatPr defaultColWidth="6.90625" defaultRowHeight="12.75" customHeight="1" x14ac:dyDescent="0.25"/>
  <cols>
    <col min="1" max="1" width="7.90625" style="4" customWidth="1"/>
    <col min="2" max="3" width="1.08984375" style="4" customWidth="1"/>
    <col min="4" max="4" width="6.36328125" style="4" customWidth="1"/>
    <col min="5" max="5" width="1.453125" style="4" customWidth="1"/>
    <col min="6" max="6" width="4.81640625" style="4" customWidth="1"/>
    <col min="7" max="7" width="2.26953125" style="4" customWidth="1"/>
    <col min="8" max="13" width="1.7265625" style="4" customWidth="1"/>
    <col min="14" max="14" width="16.54296875" style="4" customWidth="1"/>
    <col min="15" max="15" width="29.36328125" style="4" customWidth="1"/>
    <col min="16" max="16" width="1.08984375" style="4" customWidth="1"/>
    <col min="17" max="17" width="17.6328125" style="4" customWidth="1"/>
    <col min="18" max="18" width="17.81640625" style="4" bestFit="1" customWidth="1"/>
    <col min="19" max="20" width="18.36328125" style="4" customWidth="1"/>
    <col min="21" max="21" width="17.6328125" style="4" customWidth="1"/>
    <col min="22" max="22" width="1.08984375" style="4" customWidth="1"/>
    <col min="23" max="23" width="19.26953125" style="4" customWidth="1"/>
    <col min="24" max="16384" width="6.90625" style="4"/>
  </cols>
  <sheetData>
    <row r="1" spans="1:25" ht="33.75" customHeight="1" x14ac:dyDescent="0.25">
      <c r="A1" s="3"/>
      <c r="W1" s="3"/>
    </row>
    <row r="2" spans="1:25" ht="6.75" customHeight="1" x14ac:dyDescent="0.25"/>
    <row r="3" spans="1:25" ht="16.5" customHeight="1" x14ac:dyDescent="0.25">
      <c r="E3" s="18" t="s">
        <v>0</v>
      </c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</row>
    <row r="4" spans="1:25" ht="20.25" customHeight="1" x14ac:dyDescent="0.25">
      <c r="E4" s="19" t="s">
        <v>1</v>
      </c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</row>
    <row r="5" spans="1:25" ht="13.5" customHeight="1" x14ac:dyDescent="0.25">
      <c r="E5" s="20" t="s">
        <v>129</v>
      </c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</row>
    <row r="6" spans="1:25" ht="6.75" customHeight="1" x14ac:dyDescent="0.25"/>
    <row r="7" spans="1:25" ht="3" customHeight="1" x14ac:dyDescent="0.25"/>
    <row r="8" spans="1:25" ht="13.5" customHeight="1" x14ac:dyDescent="0.25">
      <c r="D8" s="21" t="s">
        <v>2</v>
      </c>
      <c r="E8" s="21"/>
      <c r="F8" s="21"/>
      <c r="G8" s="21"/>
      <c r="H8" s="21"/>
      <c r="I8" s="21"/>
      <c r="J8" s="5" t="s">
        <v>3</v>
      </c>
      <c r="K8" s="22" t="s">
        <v>4</v>
      </c>
      <c r="L8" s="22"/>
      <c r="M8" s="22"/>
      <c r="N8" s="22"/>
      <c r="O8" s="23" t="s">
        <v>5</v>
      </c>
      <c r="P8" s="23"/>
      <c r="Q8" s="23"/>
      <c r="R8" s="23"/>
      <c r="S8" s="23"/>
      <c r="T8" s="23"/>
      <c r="U8" s="23"/>
    </row>
    <row r="9" spans="1:25" ht="13.5" customHeight="1" x14ac:dyDescent="0.25">
      <c r="D9" s="21" t="s">
        <v>6</v>
      </c>
      <c r="E9" s="21"/>
      <c r="F9" s="21"/>
      <c r="G9" s="21"/>
      <c r="H9" s="21"/>
      <c r="I9" s="21"/>
      <c r="J9" s="5" t="s">
        <v>3</v>
      </c>
      <c r="K9" s="22" t="s">
        <v>7</v>
      </c>
      <c r="L9" s="22"/>
      <c r="M9" s="22"/>
      <c r="N9" s="22"/>
      <c r="O9" s="23" t="s">
        <v>8</v>
      </c>
      <c r="P9" s="23"/>
      <c r="Q9" s="23"/>
      <c r="R9" s="23"/>
      <c r="S9" s="23"/>
      <c r="T9" s="23"/>
      <c r="U9" s="23"/>
    </row>
    <row r="10" spans="1:25" ht="13.5" customHeight="1" x14ac:dyDescent="0.25">
      <c r="D10" s="21" t="s">
        <v>9</v>
      </c>
      <c r="E10" s="21"/>
      <c r="F10" s="21"/>
      <c r="G10" s="21"/>
      <c r="H10" s="21"/>
      <c r="I10" s="21"/>
      <c r="J10" s="5" t="s">
        <v>3</v>
      </c>
      <c r="K10" s="22" t="s">
        <v>80</v>
      </c>
      <c r="L10" s="22"/>
      <c r="M10" s="22"/>
      <c r="N10" s="22"/>
      <c r="O10" s="23" t="s">
        <v>93</v>
      </c>
      <c r="P10" s="23"/>
      <c r="Q10" s="23"/>
      <c r="R10" s="23"/>
      <c r="S10" s="23"/>
      <c r="T10" s="23"/>
      <c r="U10" s="23"/>
    </row>
    <row r="11" spans="1:25" ht="13.5" customHeight="1" x14ac:dyDescent="0.25">
      <c r="D11" s="21" t="s">
        <v>10</v>
      </c>
      <c r="E11" s="21"/>
      <c r="F11" s="21"/>
      <c r="G11" s="21"/>
      <c r="H11" s="21"/>
      <c r="I11" s="21"/>
      <c r="J11" s="5" t="s">
        <v>3</v>
      </c>
      <c r="K11" s="22" t="s">
        <v>94</v>
      </c>
      <c r="L11" s="22"/>
      <c r="M11" s="22"/>
      <c r="N11" s="22"/>
      <c r="O11" s="23" t="s">
        <v>11</v>
      </c>
      <c r="P11" s="23"/>
      <c r="Q11" s="23"/>
      <c r="R11" s="23"/>
      <c r="S11" s="23"/>
      <c r="T11" s="23"/>
      <c r="U11" s="23"/>
    </row>
    <row r="12" spans="1:25" ht="13.5" customHeight="1" x14ac:dyDescent="0.25">
      <c r="D12" s="21" t="s">
        <v>12</v>
      </c>
      <c r="E12" s="21"/>
      <c r="F12" s="21"/>
      <c r="G12" s="21"/>
      <c r="H12" s="21"/>
      <c r="I12" s="21"/>
      <c r="J12" s="5" t="s">
        <v>3</v>
      </c>
      <c r="K12" s="22" t="s">
        <v>95</v>
      </c>
      <c r="L12" s="22"/>
      <c r="M12" s="22"/>
      <c r="N12" s="22"/>
      <c r="O12" s="23" t="s">
        <v>13</v>
      </c>
      <c r="P12" s="23"/>
      <c r="Q12" s="23"/>
      <c r="R12" s="23"/>
      <c r="S12" s="23"/>
      <c r="T12" s="23"/>
      <c r="U12" s="23"/>
    </row>
    <row r="13" spans="1:25" ht="3" customHeight="1" x14ac:dyDescent="0.25"/>
    <row r="14" spans="1:25" ht="3" customHeight="1" x14ac:dyDescent="0.25"/>
    <row r="15" spans="1:25" ht="6.75" customHeight="1" x14ac:dyDescent="0.25">
      <c r="R15" s="24" t="s">
        <v>14</v>
      </c>
      <c r="S15" s="24"/>
      <c r="T15" s="24"/>
      <c r="U15" s="24"/>
    </row>
    <row r="16" spans="1:25" ht="9.75" customHeight="1" x14ac:dyDescent="0.25">
      <c r="B16" s="24" t="s">
        <v>15</v>
      </c>
      <c r="C16" s="24"/>
      <c r="D16" s="24"/>
      <c r="E16" s="24"/>
      <c r="F16" s="24"/>
      <c r="G16" s="24" t="s">
        <v>16</v>
      </c>
      <c r="H16" s="24"/>
      <c r="I16" s="24"/>
      <c r="J16" s="24"/>
      <c r="K16" s="24"/>
      <c r="L16" s="24"/>
      <c r="M16" s="24"/>
      <c r="N16" s="24"/>
      <c r="O16" s="24"/>
      <c r="Q16" s="24" t="s">
        <v>17</v>
      </c>
      <c r="R16" s="24"/>
      <c r="S16" s="24"/>
      <c r="T16" s="24"/>
      <c r="U16" s="24"/>
      <c r="V16" s="24"/>
      <c r="W16" s="24"/>
      <c r="X16" s="24"/>
      <c r="Y16" s="24"/>
    </row>
    <row r="17" spans="2:25" ht="3" customHeight="1" x14ac:dyDescent="0.25"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Q17" s="24"/>
      <c r="R17" s="7"/>
      <c r="S17" s="7"/>
      <c r="T17" s="25" t="s">
        <v>21</v>
      </c>
      <c r="U17" s="24" t="s">
        <v>18</v>
      </c>
      <c r="V17" s="24"/>
      <c r="W17" s="24"/>
      <c r="X17" s="24"/>
      <c r="Y17" s="24"/>
    </row>
    <row r="18" spans="2:25" ht="13.5" customHeight="1" x14ac:dyDescent="0.25">
      <c r="R18" s="7" t="s">
        <v>19</v>
      </c>
      <c r="S18" s="6" t="s">
        <v>20</v>
      </c>
      <c r="T18" s="25"/>
      <c r="U18" s="24"/>
    </row>
    <row r="19" spans="2:25" ht="12" customHeight="1" x14ac:dyDescent="0.25"/>
    <row r="20" spans="2:25" ht="13.5" customHeight="1" x14ac:dyDescent="0.25">
      <c r="D20" s="22" t="s">
        <v>22</v>
      </c>
      <c r="E20" s="22"/>
      <c r="F20" s="22"/>
      <c r="H20" s="21" t="s">
        <v>23</v>
      </c>
      <c r="I20" s="21"/>
      <c r="J20" s="21"/>
      <c r="K20" s="21"/>
      <c r="L20" s="21"/>
      <c r="M20" s="21"/>
      <c r="N20" s="21"/>
      <c r="O20" s="21"/>
      <c r="Q20" s="8">
        <v>500000000</v>
      </c>
      <c r="R20" s="8">
        <v>370288945.10000002</v>
      </c>
      <c r="S20" s="8">
        <f>S21</f>
        <v>64865746.700000003</v>
      </c>
      <c r="T20" s="8">
        <f>R20+S20</f>
        <v>435154691.80000001</v>
      </c>
      <c r="U20" s="8">
        <f>Q20-T20</f>
        <v>64845308.199999988</v>
      </c>
    </row>
    <row r="21" spans="2:25" ht="13.5" customHeight="1" x14ac:dyDescent="0.25">
      <c r="D21" s="22" t="s">
        <v>24</v>
      </c>
      <c r="E21" s="22"/>
      <c r="F21" s="22"/>
      <c r="I21" s="21" t="s">
        <v>25</v>
      </c>
      <c r="J21" s="21"/>
      <c r="K21" s="21"/>
      <c r="L21" s="21"/>
      <c r="M21" s="21"/>
      <c r="N21" s="21"/>
      <c r="O21" s="21"/>
      <c r="Q21" s="8">
        <v>500000000</v>
      </c>
      <c r="R21" s="8">
        <v>370288945.10000002</v>
      </c>
      <c r="S21" s="8">
        <f>S22+S26</f>
        <v>64865746.700000003</v>
      </c>
      <c r="T21" s="8">
        <f t="shared" ref="T21:T26" si="0">R21+S21</f>
        <v>435154691.80000001</v>
      </c>
      <c r="U21" s="8">
        <f t="shared" ref="U21:U40" si="1">Q21-T21</f>
        <v>64845308.199999988</v>
      </c>
    </row>
    <row r="22" spans="2:25" ht="13.5" customHeight="1" x14ac:dyDescent="0.25">
      <c r="D22" s="22" t="s">
        <v>26</v>
      </c>
      <c r="E22" s="22"/>
      <c r="F22" s="22"/>
      <c r="J22" s="21" t="s">
        <v>27</v>
      </c>
      <c r="K22" s="21"/>
      <c r="L22" s="21"/>
      <c r="M22" s="21"/>
      <c r="N22" s="21"/>
      <c r="O22" s="21"/>
      <c r="Q22" s="8">
        <v>500000000</v>
      </c>
      <c r="R22" s="8">
        <v>370255196</v>
      </c>
      <c r="S22" s="8">
        <v>64845916</v>
      </c>
      <c r="T22" s="8">
        <f>R22+S22</f>
        <v>435101112</v>
      </c>
      <c r="U22" s="8">
        <f t="shared" si="1"/>
        <v>64898888</v>
      </c>
    </row>
    <row r="23" spans="2:25" ht="13.5" customHeight="1" x14ac:dyDescent="0.25">
      <c r="D23" s="22" t="s">
        <v>28</v>
      </c>
      <c r="E23" s="22"/>
      <c r="F23" s="22"/>
      <c r="K23" s="15" t="s">
        <v>29</v>
      </c>
      <c r="L23" s="15"/>
      <c r="M23" s="15"/>
      <c r="N23" s="15"/>
      <c r="O23" s="15"/>
      <c r="Q23" s="8">
        <v>500000000</v>
      </c>
      <c r="R23" s="8">
        <v>370255196</v>
      </c>
      <c r="S23" s="8">
        <v>64845916</v>
      </c>
      <c r="T23" s="8">
        <f t="shared" si="0"/>
        <v>435101112</v>
      </c>
      <c r="U23" s="8">
        <f t="shared" si="1"/>
        <v>64898888</v>
      </c>
    </row>
    <row r="24" spans="2:25" ht="16.5" customHeight="1" x14ac:dyDescent="0.25">
      <c r="D24" s="22" t="s">
        <v>30</v>
      </c>
      <c r="E24" s="22"/>
      <c r="F24" s="22"/>
      <c r="L24" s="15" t="s">
        <v>29</v>
      </c>
      <c r="M24" s="15"/>
      <c r="N24" s="15"/>
      <c r="O24" s="15"/>
      <c r="Q24" s="8">
        <v>500000000</v>
      </c>
      <c r="R24" s="8">
        <v>370255196</v>
      </c>
      <c r="S24" s="8">
        <v>64845916</v>
      </c>
      <c r="T24" s="8">
        <f t="shared" si="0"/>
        <v>435101112</v>
      </c>
      <c r="U24" s="8">
        <f t="shared" si="1"/>
        <v>64898888</v>
      </c>
    </row>
    <row r="25" spans="2:25" ht="13.5" customHeight="1" x14ac:dyDescent="0.25">
      <c r="D25" s="22" t="s">
        <v>31</v>
      </c>
      <c r="E25" s="22"/>
      <c r="F25" s="22"/>
      <c r="M25" s="15" t="s">
        <v>29</v>
      </c>
      <c r="N25" s="15"/>
      <c r="O25" s="15"/>
      <c r="Q25" s="8">
        <v>500000000</v>
      </c>
      <c r="R25" s="8">
        <v>370255196</v>
      </c>
      <c r="S25" s="8">
        <v>64845916</v>
      </c>
      <c r="T25" s="8">
        <f t="shared" si="0"/>
        <v>435101112</v>
      </c>
      <c r="U25" s="8">
        <f t="shared" si="1"/>
        <v>64898888</v>
      </c>
    </row>
    <row r="26" spans="2:25" ht="13.5" customHeight="1" x14ac:dyDescent="0.25">
      <c r="D26" s="22" t="s">
        <v>128</v>
      </c>
      <c r="E26" s="22"/>
      <c r="F26" s="22"/>
      <c r="J26" s="14" t="s">
        <v>127</v>
      </c>
      <c r="M26" s="1"/>
      <c r="N26" s="1"/>
      <c r="O26" s="1"/>
      <c r="Q26" s="8">
        <v>0</v>
      </c>
      <c r="R26" s="8">
        <v>33749</v>
      </c>
      <c r="S26" s="8">
        <v>19830.7</v>
      </c>
      <c r="T26" s="8">
        <f t="shared" si="0"/>
        <v>53579.7</v>
      </c>
      <c r="U26" s="8">
        <f t="shared" si="1"/>
        <v>-53579.7</v>
      </c>
    </row>
    <row r="27" spans="2:25" ht="13.5" customHeight="1" x14ac:dyDescent="0.25">
      <c r="D27" s="22" t="s">
        <v>32</v>
      </c>
      <c r="E27" s="22"/>
      <c r="F27" s="22"/>
      <c r="H27" s="21" t="s">
        <v>33</v>
      </c>
      <c r="I27" s="21"/>
      <c r="J27" s="21"/>
      <c r="K27" s="21"/>
      <c r="L27" s="21"/>
      <c r="M27" s="21"/>
      <c r="N27" s="21"/>
      <c r="O27" s="21"/>
      <c r="Q27" s="8">
        <v>500000000</v>
      </c>
      <c r="R27" s="8">
        <v>275457324</v>
      </c>
      <c r="S27" s="8">
        <f>S29+S40+S68</f>
        <v>33754600</v>
      </c>
      <c r="T27" s="8">
        <f>R27+S27</f>
        <v>309211924</v>
      </c>
      <c r="U27" s="8">
        <f t="shared" si="1"/>
        <v>190788076</v>
      </c>
    </row>
    <row r="28" spans="2:25" ht="13.5" customHeight="1" x14ac:dyDescent="0.25">
      <c r="D28" s="22" t="s">
        <v>34</v>
      </c>
      <c r="E28" s="22"/>
      <c r="F28" s="22"/>
      <c r="I28" s="21" t="s">
        <v>35</v>
      </c>
      <c r="J28" s="21"/>
      <c r="K28" s="21"/>
      <c r="L28" s="21"/>
      <c r="M28" s="21"/>
      <c r="N28" s="21"/>
      <c r="O28" s="21"/>
      <c r="Q28" s="8">
        <f>Q29+Q40+Q68</f>
        <v>500000000</v>
      </c>
      <c r="R28" s="8">
        <v>275457324</v>
      </c>
      <c r="S28" s="8">
        <f>S27</f>
        <v>33754600</v>
      </c>
      <c r="T28" s="8">
        <f>T27</f>
        <v>309211924</v>
      </c>
      <c r="U28" s="8">
        <f>Q28-T28</f>
        <v>190788076</v>
      </c>
    </row>
    <row r="29" spans="2:25" ht="13.5" customHeight="1" x14ac:dyDescent="0.25">
      <c r="D29" s="22" t="s">
        <v>36</v>
      </c>
      <c r="E29" s="22"/>
      <c r="F29" s="22"/>
      <c r="J29" s="21" t="s">
        <v>37</v>
      </c>
      <c r="K29" s="21"/>
      <c r="L29" s="21"/>
      <c r="M29" s="21"/>
      <c r="N29" s="21"/>
      <c r="O29" s="21"/>
      <c r="Q29" s="8">
        <f t="shared" ref="Q29:Q30" si="2">Q30</f>
        <v>37500000</v>
      </c>
      <c r="R29" s="8">
        <v>24073310</v>
      </c>
      <c r="S29" s="8">
        <f>S31</f>
        <v>4000000</v>
      </c>
      <c r="T29" s="8">
        <f>R29+S29</f>
        <v>28073310</v>
      </c>
      <c r="U29" s="8">
        <f>Q29-T29</f>
        <v>9426690</v>
      </c>
      <c r="W29" s="9"/>
    </row>
    <row r="30" spans="2:25" ht="16.5" customHeight="1" x14ac:dyDescent="0.25">
      <c r="D30" s="22" t="s">
        <v>38</v>
      </c>
      <c r="E30" s="22"/>
      <c r="F30" s="22"/>
      <c r="L30" s="15" t="s">
        <v>39</v>
      </c>
      <c r="M30" s="15"/>
      <c r="N30" s="15"/>
      <c r="O30" s="15"/>
      <c r="Q30" s="8">
        <f t="shared" si="2"/>
        <v>37500000</v>
      </c>
      <c r="R30" s="8">
        <v>24073310</v>
      </c>
      <c r="S30" s="8">
        <f>S31</f>
        <v>4000000</v>
      </c>
      <c r="T30" s="8">
        <f>R30+S30</f>
        <v>28073310</v>
      </c>
      <c r="U30" s="8">
        <f t="shared" si="1"/>
        <v>9426690</v>
      </c>
    </row>
    <row r="31" spans="2:25" ht="13" customHeight="1" x14ac:dyDescent="0.25">
      <c r="D31" s="22" t="s">
        <v>40</v>
      </c>
      <c r="E31" s="22"/>
      <c r="F31" s="22"/>
      <c r="L31" s="26" t="s">
        <v>41</v>
      </c>
      <c r="M31" s="26"/>
      <c r="N31" s="26"/>
      <c r="O31" s="26"/>
      <c r="P31" s="26"/>
      <c r="Q31" s="8">
        <f>SUM(Q32:Q37)</f>
        <v>37500000</v>
      </c>
      <c r="R31" s="8">
        <f>SUM(R32:R37)</f>
        <v>24074310</v>
      </c>
      <c r="S31" s="8">
        <f>SUM(S32:S37)</f>
        <v>4000000</v>
      </c>
      <c r="T31" s="8">
        <f>R31+S31</f>
        <v>28074310</v>
      </c>
      <c r="U31" s="8">
        <f t="shared" si="1"/>
        <v>9425690</v>
      </c>
    </row>
    <row r="32" spans="2:25" ht="13" customHeight="1" x14ac:dyDescent="0.25">
      <c r="M32" s="15" t="s">
        <v>81</v>
      </c>
      <c r="N32" s="16"/>
      <c r="O32" s="16"/>
      <c r="Q32" s="8">
        <v>7200000</v>
      </c>
      <c r="R32" s="8">
        <v>4800000</v>
      </c>
      <c r="S32" s="8">
        <v>600000</v>
      </c>
      <c r="T32" s="8">
        <f t="shared" ref="T32:T37" si="3">SUM(R32:S32)</f>
        <v>5400000</v>
      </c>
      <c r="U32" s="8">
        <f t="shared" si="1"/>
        <v>1800000</v>
      </c>
    </row>
    <row r="33" spans="4:21" ht="13" customHeight="1" x14ac:dyDescent="0.25">
      <c r="M33" s="15" t="s">
        <v>82</v>
      </c>
      <c r="N33" s="16"/>
      <c r="O33" s="16"/>
      <c r="Q33" s="8">
        <v>6300000</v>
      </c>
      <c r="R33" s="8">
        <v>3964310</v>
      </c>
      <c r="S33" s="8">
        <v>0</v>
      </c>
      <c r="T33" s="8">
        <f t="shared" si="3"/>
        <v>3964310</v>
      </c>
      <c r="U33" s="8">
        <f t="shared" si="1"/>
        <v>2335690</v>
      </c>
    </row>
    <row r="34" spans="4:21" ht="13" customHeight="1" x14ac:dyDescent="0.25">
      <c r="M34" s="15" t="s">
        <v>83</v>
      </c>
      <c r="N34" s="16"/>
      <c r="O34" s="16"/>
      <c r="Q34" s="8">
        <v>7200000</v>
      </c>
      <c r="R34" s="8">
        <v>2400000</v>
      </c>
      <c r="S34" s="8">
        <v>600000</v>
      </c>
      <c r="T34" s="8">
        <f t="shared" si="3"/>
        <v>3000000</v>
      </c>
      <c r="U34" s="8">
        <f t="shared" si="1"/>
        <v>4200000</v>
      </c>
    </row>
    <row r="35" spans="4:21" ht="13" customHeight="1" x14ac:dyDescent="0.25">
      <c r="M35" s="15" t="s">
        <v>84</v>
      </c>
      <c r="N35" s="16"/>
      <c r="O35" s="16"/>
      <c r="Q35" s="8">
        <v>5240000</v>
      </c>
      <c r="R35" s="8">
        <v>5200000</v>
      </c>
      <c r="S35" s="8">
        <v>1300000</v>
      </c>
      <c r="T35" s="8">
        <f t="shared" si="3"/>
        <v>6500000</v>
      </c>
      <c r="U35" s="8">
        <f t="shared" si="1"/>
        <v>-1260000</v>
      </c>
    </row>
    <row r="36" spans="4:21" ht="13" customHeight="1" x14ac:dyDescent="0.25">
      <c r="M36" s="15" t="s">
        <v>85</v>
      </c>
      <c r="N36" s="16"/>
      <c r="O36" s="16"/>
      <c r="Q36" s="8">
        <v>5800000</v>
      </c>
      <c r="R36" s="8">
        <v>6000000</v>
      </c>
      <c r="S36" s="8">
        <v>1500000</v>
      </c>
      <c r="T36" s="8">
        <f t="shared" si="3"/>
        <v>7500000</v>
      </c>
      <c r="U36" s="8">
        <f t="shared" si="1"/>
        <v>-1700000</v>
      </c>
    </row>
    <row r="37" spans="4:21" ht="13" customHeight="1" x14ac:dyDescent="0.25">
      <c r="M37" s="15" t="s">
        <v>86</v>
      </c>
      <c r="N37" s="16"/>
      <c r="O37" s="16"/>
      <c r="Q37" s="8">
        <v>5760000</v>
      </c>
      <c r="R37" s="8">
        <v>1710000</v>
      </c>
      <c r="S37" s="8">
        <v>0</v>
      </c>
      <c r="T37" s="8">
        <f t="shared" si="3"/>
        <v>1710000</v>
      </c>
      <c r="U37" s="8">
        <f t="shared" si="1"/>
        <v>4050000</v>
      </c>
    </row>
    <row r="38" spans="4:21" ht="13" customHeight="1" x14ac:dyDescent="0.25">
      <c r="M38" s="1"/>
      <c r="N38" s="3"/>
      <c r="O38" s="3"/>
      <c r="Q38" s="8"/>
      <c r="R38" s="8"/>
      <c r="S38" s="8"/>
      <c r="T38" s="8"/>
      <c r="U38" s="8"/>
    </row>
    <row r="39" spans="4:21" ht="14.5" customHeight="1" x14ac:dyDescent="0.25">
      <c r="M39" s="1"/>
      <c r="N39" s="1"/>
      <c r="O39" s="1"/>
      <c r="U39" s="8"/>
    </row>
    <row r="40" spans="4:21" ht="13.5" customHeight="1" x14ac:dyDescent="0.25">
      <c r="D40" s="22" t="s">
        <v>42</v>
      </c>
      <c r="E40" s="22"/>
      <c r="F40" s="22"/>
      <c r="J40" s="21" t="s">
        <v>43</v>
      </c>
      <c r="K40" s="21"/>
      <c r="L40" s="21"/>
      <c r="M40" s="21"/>
      <c r="N40" s="21"/>
      <c r="O40" s="21"/>
      <c r="Q40" s="8">
        <f>Q41+Q49+Q57+Q60</f>
        <v>408500000</v>
      </c>
      <c r="R40" s="8">
        <f>R41+R49+R57+R60</f>
        <v>242596144</v>
      </c>
      <c r="S40" s="8">
        <f>S41+S49+S57+S60</f>
        <v>1806000</v>
      </c>
      <c r="T40" s="8">
        <f>R40+S40</f>
        <v>244402144</v>
      </c>
      <c r="U40" s="8">
        <f t="shared" si="1"/>
        <v>164097856</v>
      </c>
    </row>
    <row r="41" spans="4:21" ht="13.5" customHeight="1" x14ac:dyDescent="0.25">
      <c r="D41" s="22" t="s">
        <v>44</v>
      </c>
      <c r="E41" s="22"/>
      <c r="F41" s="22"/>
      <c r="K41" s="15" t="s">
        <v>45</v>
      </c>
      <c r="L41" s="15"/>
      <c r="M41" s="15"/>
      <c r="N41" s="15"/>
      <c r="O41" s="15"/>
      <c r="Q41" s="8">
        <f>Q42</f>
        <v>60500000</v>
      </c>
      <c r="R41" s="8">
        <f>R42</f>
        <v>14710000</v>
      </c>
      <c r="S41" s="8">
        <f>S42</f>
        <v>1500000</v>
      </c>
      <c r="T41" s="8">
        <f>T42</f>
        <v>16210000</v>
      </c>
      <c r="U41" s="8">
        <f t="shared" ref="U41:U80" si="4">Q41-T41</f>
        <v>44290000</v>
      </c>
    </row>
    <row r="42" spans="4:21" ht="16.5" customHeight="1" x14ac:dyDescent="0.25">
      <c r="D42" s="22" t="s">
        <v>46</v>
      </c>
      <c r="E42" s="22"/>
      <c r="F42" s="22"/>
      <c r="L42" s="15" t="s">
        <v>47</v>
      </c>
      <c r="M42" s="15"/>
      <c r="N42" s="15"/>
      <c r="O42" s="15"/>
      <c r="Q42" s="8">
        <f>SUM(Q43:Q47)</f>
        <v>60500000</v>
      </c>
      <c r="R42" s="8">
        <f>SUM(R43:R47)</f>
        <v>14710000</v>
      </c>
      <c r="S42" s="8">
        <f>SUM(S43:S47)</f>
        <v>1500000</v>
      </c>
      <c r="T42" s="8">
        <f>SUM(T43:T47)</f>
        <v>16210000</v>
      </c>
      <c r="U42" s="8">
        <f t="shared" si="4"/>
        <v>44290000</v>
      </c>
    </row>
    <row r="43" spans="4:21" ht="13.5" customHeight="1" x14ac:dyDescent="0.25">
      <c r="D43" s="22" t="s">
        <v>48</v>
      </c>
      <c r="E43" s="22"/>
      <c r="F43" s="22"/>
      <c r="M43" s="15" t="s">
        <v>49</v>
      </c>
      <c r="N43" s="15"/>
      <c r="O43" s="15"/>
      <c r="Q43" s="8">
        <v>30000000</v>
      </c>
      <c r="R43" s="8">
        <v>6965000</v>
      </c>
      <c r="S43" s="8">
        <v>1500000</v>
      </c>
      <c r="T43" s="8">
        <f>R43+S43</f>
        <v>8465000</v>
      </c>
      <c r="U43" s="8">
        <f t="shared" si="4"/>
        <v>21535000</v>
      </c>
    </row>
    <row r="44" spans="4:21" ht="13.5" customHeight="1" x14ac:dyDescent="0.25">
      <c r="D44" s="22" t="s">
        <v>50</v>
      </c>
      <c r="E44" s="22"/>
      <c r="F44" s="22"/>
      <c r="M44" s="15" t="s">
        <v>51</v>
      </c>
      <c r="N44" s="15"/>
      <c r="O44" s="15"/>
      <c r="Q44" s="8">
        <v>3500000</v>
      </c>
      <c r="R44" s="8">
        <v>0</v>
      </c>
      <c r="S44" s="8">
        <v>0</v>
      </c>
      <c r="T44" s="8">
        <v>0</v>
      </c>
      <c r="U44" s="8">
        <f t="shared" si="4"/>
        <v>3500000</v>
      </c>
    </row>
    <row r="45" spans="4:21" ht="13.5" customHeight="1" x14ac:dyDescent="0.25">
      <c r="D45" s="22" t="s">
        <v>52</v>
      </c>
      <c r="E45" s="22"/>
      <c r="F45" s="22"/>
      <c r="M45" s="15" t="s">
        <v>87</v>
      </c>
      <c r="N45" s="15"/>
      <c r="O45" s="15"/>
      <c r="Q45" s="8">
        <v>8000000</v>
      </c>
      <c r="R45" s="8">
        <v>5495000</v>
      </c>
      <c r="S45" s="8">
        <v>0</v>
      </c>
      <c r="T45" s="8">
        <f>R45+S45</f>
        <v>5495000</v>
      </c>
      <c r="U45" s="8">
        <f t="shared" si="4"/>
        <v>2505000</v>
      </c>
    </row>
    <row r="46" spans="4:21" ht="13.5" customHeight="1" x14ac:dyDescent="0.25">
      <c r="D46" s="22" t="s">
        <v>78</v>
      </c>
      <c r="E46" s="22"/>
      <c r="F46" s="22"/>
      <c r="M46" s="15" t="s">
        <v>88</v>
      </c>
      <c r="N46" s="15"/>
      <c r="O46" s="15"/>
      <c r="Q46" s="8">
        <v>1000000</v>
      </c>
      <c r="R46" s="8">
        <v>1000000</v>
      </c>
      <c r="S46" s="8">
        <v>0</v>
      </c>
      <c r="T46" s="8">
        <f>R46+S46</f>
        <v>1000000</v>
      </c>
      <c r="U46" s="8">
        <f t="shared" si="4"/>
        <v>0</v>
      </c>
    </row>
    <row r="47" spans="4:21" ht="13.5" customHeight="1" x14ac:dyDescent="0.25">
      <c r="D47" s="22" t="s">
        <v>79</v>
      </c>
      <c r="E47" s="22"/>
      <c r="F47" s="22"/>
      <c r="M47" s="15" t="s">
        <v>89</v>
      </c>
      <c r="N47" s="15"/>
      <c r="O47" s="15"/>
      <c r="Q47" s="8">
        <v>18000000</v>
      </c>
      <c r="R47" s="8">
        <v>1250000</v>
      </c>
      <c r="S47" s="8">
        <v>0</v>
      </c>
      <c r="T47" s="8">
        <v>1250000</v>
      </c>
      <c r="U47" s="8">
        <f t="shared" si="4"/>
        <v>16750000</v>
      </c>
    </row>
    <row r="48" spans="4:21" ht="13.5" customHeight="1" x14ac:dyDescent="0.25">
      <c r="U48" s="8"/>
    </row>
    <row r="49" spans="4:21" ht="13.5" customHeight="1" x14ac:dyDescent="0.25">
      <c r="D49" s="22" t="s">
        <v>53</v>
      </c>
      <c r="E49" s="22"/>
      <c r="F49" s="22"/>
      <c r="K49" s="15" t="s">
        <v>54</v>
      </c>
      <c r="L49" s="15"/>
      <c r="M49" s="15"/>
      <c r="N49" s="15"/>
      <c r="O49" s="15"/>
      <c r="Q49" s="8">
        <f>Q50</f>
        <v>309700000</v>
      </c>
      <c r="R49" s="8">
        <f>R50</f>
        <v>198572294</v>
      </c>
      <c r="S49" s="8">
        <f>S50</f>
        <v>306000</v>
      </c>
      <c r="T49" s="8">
        <f>R49+S49</f>
        <v>198878294</v>
      </c>
      <c r="U49" s="8">
        <f t="shared" si="4"/>
        <v>110821706</v>
      </c>
    </row>
    <row r="50" spans="4:21" ht="14" customHeight="1" x14ac:dyDescent="0.25">
      <c r="D50" s="22" t="s">
        <v>55</v>
      </c>
      <c r="E50" s="22"/>
      <c r="F50" s="22"/>
      <c r="L50" s="15" t="s">
        <v>56</v>
      </c>
      <c r="M50" s="15"/>
      <c r="N50" s="15"/>
      <c r="O50" s="15"/>
      <c r="Q50" s="8">
        <f>SUM(Q51:Q54)</f>
        <v>309700000</v>
      </c>
      <c r="R50" s="8">
        <f>SUM(R51:R55)</f>
        <v>198572294</v>
      </c>
      <c r="S50" s="8">
        <f>SUM(S51:S55)</f>
        <v>306000</v>
      </c>
      <c r="T50" s="8">
        <f t="shared" ref="T50:T55" si="5">R50+S50</f>
        <v>198878294</v>
      </c>
      <c r="U50" s="8">
        <f t="shared" si="4"/>
        <v>110821706</v>
      </c>
    </row>
    <row r="51" spans="4:21" ht="14" customHeight="1" x14ac:dyDescent="0.25">
      <c r="D51" s="22" t="s">
        <v>90</v>
      </c>
      <c r="E51" s="22"/>
      <c r="F51" s="22"/>
      <c r="L51" s="1"/>
      <c r="M51" s="15" t="s">
        <v>91</v>
      </c>
      <c r="N51" s="15"/>
      <c r="O51" s="15"/>
      <c r="Q51" s="8">
        <v>2700000</v>
      </c>
      <c r="R51" s="8">
        <v>4337675</v>
      </c>
      <c r="S51" s="8">
        <v>0</v>
      </c>
      <c r="T51" s="8">
        <f t="shared" si="5"/>
        <v>4337675</v>
      </c>
      <c r="U51" s="8">
        <f t="shared" si="4"/>
        <v>-1637675</v>
      </c>
    </row>
    <row r="52" spans="4:21" ht="13.5" customHeight="1" x14ac:dyDescent="0.25">
      <c r="D52" s="22" t="s">
        <v>57</v>
      </c>
      <c r="E52" s="22"/>
      <c r="F52" s="22"/>
      <c r="M52" s="15" t="s">
        <v>58</v>
      </c>
      <c r="N52" s="15"/>
      <c r="O52" s="15"/>
      <c r="Q52" s="8">
        <v>300000000</v>
      </c>
      <c r="R52" s="8">
        <v>188729069</v>
      </c>
      <c r="S52" s="8">
        <v>0</v>
      </c>
      <c r="T52" s="8">
        <f t="shared" si="5"/>
        <v>188729069</v>
      </c>
      <c r="U52" s="8">
        <f t="shared" si="4"/>
        <v>111270931</v>
      </c>
    </row>
    <row r="53" spans="4:21" ht="13.5" customHeight="1" x14ac:dyDescent="0.25">
      <c r="D53" s="22" t="s">
        <v>59</v>
      </c>
      <c r="E53" s="22"/>
      <c r="F53" s="22"/>
      <c r="M53" s="15" t="s">
        <v>92</v>
      </c>
      <c r="N53" s="15"/>
      <c r="O53" s="15"/>
      <c r="Q53" s="8">
        <v>1500000</v>
      </c>
      <c r="R53" s="8">
        <v>0</v>
      </c>
      <c r="S53" s="8">
        <v>306000</v>
      </c>
      <c r="T53" s="8">
        <f t="shared" si="5"/>
        <v>306000</v>
      </c>
      <c r="U53" s="8">
        <f t="shared" si="4"/>
        <v>1194000</v>
      </c>
    </row>
    <row r="54" spans="4:21" ht="13.5" customHeight="1" x14ac:dyDescent="0.25">
      <c r="D54" s="22" t="s">
        <v>118</v>
      </c>
      <c r="E54" s="22"/>
      <c r="F54" s="22"/>
      <c r="M54" s="15" t="s">
        <v>119</v>
      </c>
      <c r="N54" s="15"/>
      <c r="O54" s="15"/>
      <c r="Q54" s="8">
        <v>5500000</v>
      </c>
      <c r="R54" s="8">
        <v>5105550</v>
      </c>
      <c r="S54" s="8">
        <v>0</v>
      </c>
      <c r="T54" s="8">
        <f t="shared" si="5"/>
        <v>5105550</v>
      </c>
      <c r="U54" s="8">
        <f t="shared" si="4"/>
        <v>394450</v>
      </c>
    </row>
    <row r="55" spans="4:21" ht="13.5" customHeight="1" x14ac:dyDescent="0.25">
      <c r="D55" s="22" t="s">
        <v>126</v>
      </c>
      <c r="E55" s="22"/>
      <c r="F55" s="22"/>
      <c r="M55" s="15" t="s">
        <v>125</v>
      </c>
      <c r="N55" s="15"/>
      <c r="O55" s="15"/>
      <c r="Q55" s="8">
        <v>0</v>
      </c>
      <c r="R55" s="8">
        <v>400000</v>
      </c>
      <c r="S55" s="8">
        <v>0</v>
      </c>
      <c r="T55" s="8">
        <f t="shared" si="5"/>
        <v>400000</v>
      </c>
      <c r="U55" s="8">
        <f t="shared" si="4"/>
        <v>-400000</v>
      </c>
    </row>
    <row r="56" spans="4:21" ht="10.5" customHeight="1" x14ac:dyDescent="0.25">
      <c r="U56" s="8"/>
    </row>
    <row r="57" spans="4:21" ht="23" customHeight="1" x14ac:dyDescent="0.25">
      <c r="D57" s="22" t="s">
        <v>60</v>
      </c>
      <c r="E57" s="22"/>
      <c r="F57" s="22"/>
      <c r="L57" s="15" t="s">
        <v>61</v>
      </c>
      <c r="M57" s="15"/>
      <c r="N57" s="15"/>
      <c r="O57" s="15"/>
      <c r="Q57" s="8">
        <v>30000000</v>
      </c>
      <c r="R57" s="8">
        <f>R58</f>
        <v>14965000</v>
      </c>
      <c r="S57" s="8">
        <v>0</v>
      </c>
      <c r="T57" s="8">
        <f>T58</f>
        <v>14965000</v>
      </c>
      <c r="U57" s="8">
        <f t="shared" si="4"/>
        <v>15035000</v>
      </c>
    </row>
    <row r="58" spans="4:21" ht="13.5" customHeight="1" x14ac:dyDescent="0.25">
      <c r="D58" s="22" t="s">
        <v>62</v>
      </c>
      <c r="E58" s="22"/>
      <c r="F58" s="22"/>
      <c r="M58" s="15" t="s">
        <v>63</v>
      </c>
      <c r="N58" s="15"/>
      <c r="O58" s="15"/>
      <c r="Q58" s="8">
        <v>30000000</v>
      </c>
      <c r="R58" s="8">
        <v>14965000</v>
      </c>
      <c r="S58" s="8">
        <v>0</v>
      </c>
      <c r="T58" s="8">
        <f>R58+S58</f>
        <v>14965000</v>
      </c>
      <c r="U58" s="8">
        <f t="shared" si="4"/>
        <v>15035000</v>
      </c>
    </row>
    <row r="59" spans="4:21" ht="13.5" customHeight="1" x14ac:dyDescent="0.25">
      <c r="D59" s="2"/>
      <c r="E59" s="2"/>
      <c r="F59" s="2"/>
      <c r="M59" s="1"/>
      <c r="N59" s="1"/>
      <c r="O59" s="1"/>
      <c r="Q59" s="8"/>
      <c r="R59" s="8"/>
      <c r="S59" s="8"/>
      <c r="T59" s="8"/>
      <c r="U59" s="8"/>
    </row>
    <row r="60" spans="4:21" ht="13.5" customHeight="1" x14ac:dyDescent="0.25">
      <c r="D60" s="22" t="s">
        <v>64</v>
      </c>
      <c r="E60" s="22"/>
      <c r="F60" s="22"/>
      <c r="K60" s="15" t="s">
        <v>65</v>
      </c>
      <c r="L60" s="15"/>
      <c r="M60" s="15"/>
      <c r="N60" s="15"/>
      <c r="O60" s="15"/>
      <c r="Q60" s="8">
        <f>Q61</f>
        <v>8300000</v>
      </c>
      <c r="R60" s="8">
        <f>R61</f>
        <v>14348850</v>
      </c>
      <c r="S60" s="8">
        <f>S61</f>
        <v>0</v>
      </c>
      <c r="T60" s="8">
        <f>R60+S60</f>
        <v>14348850</v>
      </c>
      <c r="U60" s="8">
        <f t="shared" si="4"/>
        <v>-6048850</v>
      </c>
    </row>
    <row r="61" spans="4:21" ht="16.5" customHeight="1" x14ac:dyDescent="0.25">
      <c r="D61" s="22" t="s">
        <v>66</v>
      </c>
      <c r="E61" s="22"/>
      <c r="F61" s="22"/>
      <c r="L61" s="15" t="s">
        <v>67</v>
      </c>
      <c r="M61" s="15"/>
      <c r="N61" s="15"/>
      <c r="O61" s="15"/>
      <c r="Q61" s="8">
        <f>SUM(Q62:Q66)</f>
        <v>8300000</v>
      </c>
      <c r="R61" s="8">
        <f>SUM(R62:R66)</f>
        <v>14348850</v>
      </c>
      <c r="S61" s="8">
        <f>SUM(S62:S66)</f>
        <v>0</v>
      </c>
      <c r="T61" s="8">
        <f>R61+S61</f>
        <v>14348850</v>
      </c>
      <c r="U61" s="8">
        <f t="shared" si="4"/>
        <v>-6048850</v>
      </c>
    </row>
    <row r="62" spans="4:21" ht="16.5" customHeight="1" x14ac:dyDescent="0.25">
      <c r="D62" s="2"/>
      <c r="E62" s="2"/>
      <c r="F62" s="2"/>
      <c r="L62" s="1"/>
      <c r="M62" s="15" t="s">
        <v>117</v>
      </c>
      <c r="N62" s="17"/>
      <c r="O62" s="17"/>
      <c r="P62" s="17"/>
      <c r="Q62" s="8">
        <v>1500000</v>
      </c>
      <c r="R62" s="8">
        <v>0</v>
      </c>
      <c r="S62" s="8">
        <v>0</v>
      </c>
      <c r="T62" s="8">
        <f>R62+S62</f>
        <v>0</v>
      </c>
      <c r="U62" s="8">
        <f t="shared" si="4"/>
        <v>1500000</v>
      </c>
    </row>
    <row r="63" spans="4:21" ht="20.5" customHeight="1" x14ac:dyDescent="0.25">
      <c r="D63" s="22" t="s">
        <v>122</v>
      </c>
      <c r="E63" s="22"/>
      <c r="F63" s="22"/>
      <c r="L63" s="1"/>
      <c r="M63" s="15" t="s">
        <v>120</v>
      </c>
      <c r="N63" s="17"/>
      <c r="O63" s="17"/>
      <c r="P63" s="17"/>
      <c r="Q63" s="8">
        <v>0</v>
      </c>
      <c r="R63" s="8">
        <v>5162500</v>
      </c>
      <c r="S63" s="8">
        <v>0</v>
      </c>
      <c r="T63" s="8">
        <f>R63+S63</f>
        <v>5162500</v>
      </c>
      <c r="U63" s="8">
        <f t="shared" si="4"/>
        <v>-5162500</v>
      </c>
    </row>
    <row r="64" spans="4:21" ht="22" customHeight="1" x14ac:dyDescent="0.25">
      <c r="D64" s="22" t="s">
        <v>124</v>
      </c>
      <c r="E64" s="22"/>
      <c r="F64" s="22"/>
      <c r="M64" s="15" t="s">
        <v>114</v>
      </c>
      <c r="N64" s="15"/>
      <c r="O64" s="15"/>
      <c r="Q64" s="8">
        <v>800000</v>
      </c>
      <c r="R64" s="8">
        <v>9186350</v>
      </c>
      <c r="S64" s="8">
        <v>0</v>
      </c>
      <c r="T64" s="8">
        <f t="shared" ref="T64:T66" si="6">R64+S64</f>
        <v>9186350</v>
      </c>
      <c r="U64" s="8">
        <f t="shared" si="4"/>
        <v>-8386350</v>
      </c>
    </row>
    <row r="65" spans="4:23" ht="13.5" customHeight="1" x14ac:dyDescent="0.25">
      <c r="D65" s="22" t="s">
        <v>123</v>
      </c>
      <c r="E65" s="22"/>
      <c r="F65" s="22"/>
      <c r="M65" s="15" t="s">
        <v>115</v>
      </c>
      <c r="N65" s="15"/>
      <c r="O65" s="15"/>
      <c r="Q65" s="8">
        <v>3000000</v>
      </c>
      <c r="R65" s="8">
        <v>0</v>
      </c>
      <c r="S65" s="8">
        <v>0</v>
      </c>
      <c r="T65" s="8">
        <f t="shared" si="6"/>
        <v>0</v>
      </c>
      <c r="U65" s="8">
        <f t="shared" si="4"/>
        <v>3000000</v>
      </c>
    </row>
    <row r="66" spans="4:23" ht="16.5" customHeight="1" x14ac:dyDescent="0.25">
      <c r="D66" s="27" t="s">
        <v>121</v>
      </c>
      <c r="E66" s="27"/>
      <c r="F66" s="27"/>
      <c r="L66" s="1"/>
      <c r="M66" s="15" t="s">
        <v>116</v>
      </c>
      <c r="N66" s="17"/>
      <c r="O66" s="17"/>
      <c r="P66" s="17"/>
      <c r="Q66" s="8">
        <v>3000000</v>
      </c>
      <c r="R66" s="8">
        <v>0</v>
      </c>
      <c r="S66" s="8">
        <v>0</v>
      </c>
      <c r="T66" s="8">
        <f t="shared" si="6"/>
        <v>0</v>
      </c>
      <c r="U66" s="8">
        <f>Q66-T66</f>
        <v>3000000</v>
      </c>
    </row>
    <row r="67" spans="4:23" ht="13" customHeight="1" x14ac:dyDescent="0.25">
      <c r="U67" s="8"/>
    </row>
    <row r="68" spans="4:23" ht="13.5" customHeight="1" x14ac:dyDescent="0.25">
      <c r="D68" s="22" t="s">
        <v>68</v>
      </c>
      <c r="E68" s="22"/>
      <c r="F68" s="22"/>
      <c r="I68" s="21" t="s">
        <v>69</v>
      </c>
      <c r="J68" s="21"/>
      <c r="K68" s="21"/>
      <c r="L68" s="21"/>
      <c r="M68" s="21"/>
      <c r="N68" s="21"/>
      <c r="O68" s="21"/>
      <c r="Q68" s="8">
        <f>Q69</f>
        <v>54000000</v>
      </c>
      <c r="R68" s="8">
        <f>R69</f>
        <v>8787870</v>
      </c>
      <c r="S68" s="8">
        <f>S76+S73+S70</f>
        <v>27948600</v>
      </c>
      <c r="T68" s="8">
        <f>R68+S68</f>
        <v>36736470</v>
      </c>
      <c r="U68" s="8">
        <f t="shared" si="4"/>
        <v>17263530</v>
      </c>
    </row>
    <row r="69" spans="4:23" ht="13.5" customHeight="1" x14ac:dyDescent="0.25">
      <c r="D69" s="22" t="s">
        <v>70</v>
      </c>
      <c r="E69" s="22"/>
      <c r="F69" s="22"/>
      <c r="J69" s="21" t="s">
        <v>71</v>
      </c>
      <c r="K69" s="21"/>
      <c r="L69" s="21"/>
      <c r="M69" s="21"/>
      <c r="N69" s="21"/>
      <c r="O69" s="21"/>
      <c r="Q69" s="8">
        <f>Q70+Q73+Q76</f>
        <v>54000000</v>
      </c>
      <c r="R69" s="8">
        <f>R70+R73+R76</f>
        <v>8787870</v>
      </c>
      <c r="S69" s="8">
        <f>S70+S76</f>
        <v>27948600</v>
      </c>
      <c r="T69" s="8">
        <f>T68</f>
        <v>36736470</v>
      </c>
      <c r="U69" s="8">
        <f t="shared" si="4"/>
        <v>17263530</v>
      </c>
      <c r="W69" s="10"/>
    </row>
    <row r="70" spans="4:23" ht="13.5" customHeight="1" x14ac:dyDescent="0.25">
      <c r="D70" s="22" t="s">
        <v>96</v>
      </c>
      <c r="E70" s="22"/>
      <c r="F70" s="22"/>
      <c r="K70" s="15" t="s">
        <v>97</v>
      </c>
      <c r="L70" s="15"/>
      <c r="M70" s="15"/>
      <c r="N70" s="15"/>
      <c r="O70" s="15"/>
      <c r="Q70" s="8">
        <v>30000000</v>
      </c>
      <c r="R70" s="8">
        <f>R72</f>
        <v>0</v>
      </c>
      <c r="S70" s="8">
        <f>S71</f>
        <v>26248600</v>
      </c>
      <c r="T70" s="8">
        <f>T71</f>
        <v>26248600</v>
      </c>
      <c r="U70" s="8">
        <f t="shared" si="4"/>
        <v>3751400</v>
      </c>
    </row>
    <row r="71" spans="4:23" ht="13.5" customHeight="1" x14ac:dyDescent="0.25">
      <c r="D71" s="2" t="s">
        <v>108</v>
      </c>
      <c r="E71" s="2"/>
      <c r="F71" s="2"/>
      <c r="K71" s="1"/>
      <c r="L71" s="15" t="s">
        <v>113</v>
      </c>
      <c r="M71" s="17"/>
      <c r="N71" s="17"/>
      <c r="O71" s="17"/>
      <c r="P71" s="17"/>
      <c r="Q71" s="8">
        <v>30000000</v>
      </c>
      <c r="R71" s="8">
        <v>0</v>
      </c>
      <c r="S71" s="8">
        <f>S72</f>
        <v>26248600</v>
      </c>
      <c r="T71" s="8">
        <f>T72</f>
        <v>26248600</v>
      </c>
      <c r="U71" s="8">
        <f t="shared" si="4"/>
        <v>3751400</v>
      </c>
    </row>
    <row r="72" spans="4:23" ht="14" customHeight="1" x14ac:dyDescent="0.25">
      <c r="D72" s="22" t="s">
        <v>98</v>
      </c>
      <c r="E72" s="22"/>
      <c r="F72" s="22"/>
      <c r="L72" s="1"/>
      <c r="M72" s="15" t="s">
        <v>99</v>
      </c>
      <c r="N72" s="17"/>
      <c r="O72" s="17"/>
      <c r="P72" s="17"/>
      <c r="Q72" s="8">
        <v>30000000</v>
      </c>
      <c r="R72" s="8">
        <v>0</v>
      </c>
      <c r="S72" s="8">
        <v>26248600</v>
      </c>
      <c r="T72" s="8">
        <f t="shared" ref="T72" si="7">SUM(R72:S72)</f>
        <v>26248600</v>
      </c>
      <c r="U72" s="8">
        <f t="shared" si="4"/>
        <v>3751400</v>
      </c>
    </row>
    <row r="73" spans="4:23" ht="14" customHeight="1" x14ac:dyDescent="0.25">
      <c r="D73" s="22" t="s">
        <v>105</v>
      </c>
      <c r="E73" s="22"/>
      <c r="F73" s="22"/>
      <c r="K73" s="13" t="s">
        <v>104</v>
      </c>
      <c r="L73" s="1"/>
      <c r="M73" s="1"/>
      <c r="N73" s="1"/>
      <c r="O73" s="1"/>
      <c r="Q73" s="8">
        <v>3000000</v>
      </c>
      <c r="R73" s="8">
        <v>0</v>
      </c>
      <c r="S73" s="8">
        <v>0</v>
      </c>
      <c r="T73" s="8">
        <v>0</v>
      </c>
      <c r="U73" s="8">
        <f t="shared" si="4"/>
        <v>3000000</v>
      </c>
    </row>
    <row r="74" spans="4:23" ht="14" customHeight="1" x14ac:dyDescent="0.25">
      <c r="D74" s="2" t="s">
        <v>106</v>
      </c>
      <c r="E74" s="2"/>
      <c r="F74" s="2"/>
      <c r="K74" s="1"/>
      <c r="L74" s="15" t="s">
        <v>107</v>
      </c>
      <c r="M74" s="17"/>
      <c r="N74" s="17"/>
      <c r="O74" s="17"/>
      <c r="P74" s="17"/>
      <c r="Q74" s="8">
        <v>3000000</v>
      </c>
      <c r="R74" s="8">
        <v>0</v>
      </c>
      <c r="S74" s="8">
        <v>0</v>
      </c>
      <c r="T74" s="8">
        <v>0</v>
      </c>
      <c r="U74" s="8">
        <f t="shared" si="4"/>
        <v>3000000</v>
      </c>
    </row>
    <row r="75" spans="4:23" ht="14" customHeight="1" x14ac:dyDescent="0.25">
      <c r="D75" s="2" t="s">
        <v>109</v>
      </c>
      <c r="E75" s="2"/>
      <c r="F75" s="2"/>
      <c r="K75" s="13"/>
      <c r="L75" s="1"/>
      <c r="M75" s="15" t="s">
        <v>110</v>
      </c>
      <c r="N75" s="17"/>
      <c r="O75" s="17"/>
      <c r="P75" s="17"/>
      <c r="Q75" s="8">
        <v>3000000</v>
      </c>
      <c r="R75" s="8">
        <v>0</v>
      </c>
      <c r="S75" s="8">
        <v>0</v>
      </c>
      <c r="T75" s="8">
        <v>0</v>
      </c>
      <c r="U75" s="8">
        <f t="shared" si="4"/>
        <v>3000000</v>
      </c>
    </row>
    <row r="76" spans="4:23" ht="13.5" customHeight="1" x14ac:dyDescent="0.25">
      <c r="D76" s="22" t="s">
        <v>72</v>
      </c>
      <c r="E76" s="22"/>
      <c r="F76" s="22"/>
      <c r="K76" s="15" t="s">
        <v>73</v>
      </c>
      <c r="L76" s="15"/>
      <c r="M76" s="15"/>
      <c r="N76" s="15"/>
      <c r="O76" s="15"/>
      <c r="Q76" s="8">
        <f>Q77+Q79</f>
        <v>21000000</v>
      </c>
      <c r="R76" s="8">
        <v>8787870</v>
      </c>
      <c r="S76" s="8">
        <f>S79</f>
        <v>1700000</v>
      </c>
      <c r="T76" s="8">
        <f>SUM(R76:S76)</f>
        <v>10487870</v>
      </c>
      <c r="U76" s="8">
        <f t="shared" si="4"/>
        <v>10512130</v>
      </c>
    </row>
    <row r="77" spans="4:23" ht="13.5" customHeight="1" x14ac:dyDescent="0.25">
      <c r="D77" s="2" t="s">
        <v>74</v>
      </c>
      <c r="E77" s="2"/>
      <c r="F77" s="2"/>
      <c r="K77" s="1"/>
      <c r="L77" s="15" t="s">
        <v>75</v>
      </c>
      <c r="M77" s="17"/>
      <c r="N77" s="17"/>
      <c r="O77" s="17"/>
      <c r="P77" s="17"/>
      <c r="Q77" s="8">
        <v>14000000</v>
      </c>
      <c r="R77" s="8">
        <v>6196575</v>
      </c>
      <c r="S77" s="8">
        <v>0</v>
      </c>
      <c r="T77" s="8">
        <f t="shared" ref="T77:T80" si="8">SUM(R77:S77)</f>
        <v>6196575</v>
      </c>
      <c r="U77" s="8">
        <f t="shared" si="4"/>
        <v>7803425</v>
      </c>
    </row>
    <row r="78" spans="4:23" ht="14" customHeight="1" x14ac:dyDescent="0.25">
      <c r="D78" s="22" t="s">
        <v>101</v>
      </c>
      <c r="E78" s="22"/>
      <c r="F78" s="22"/>
      <c r="L78" s="1"/>
      <c r="M78" s="15" t="s">
        <v>100</v>
      </c>
      <c r="N78" s="17"/>
      <c r="O78" s="17"/>
      <c r="P78" s="17"/>
      <c r="Q78" s="8">
        <v>14000000</v>
      </c>
      <c r="R78" s="8">
        <v>6196575</v>
      </c>
      <c r="S78" s="8">
        <v>0</v>
      </c>
      <c r="T78" s="8">
        <f t="shared" si="8"/>
        <v>6196575</v>
      </c>
      <c r="U78" s="8">
        <f t="shared" si="4"/>
        <v>7803425</v>
      </c>
    </row>
    <row r="79" spans="4:23" ht="14" customHeight="1" x14ac:dyDescent="0.25">
      <c r="D79" s="2" t="s">
        <v>111</v>
      </c>
      <c r="E79" s="2"/>
      <c r="F79" s="2"/>
      <c r="L79" s="15" t="s">
        <v>112</v>
      </c>
      <c r="M79" s="17"/>
      <c r="N79" s="17"/>
      <c r="O79" s="17"/>
      <c r="P79" s="17"/>
      <c r="Q79" s="8">
        <v>7000000</v>
      </c>
      <c r="R79" s="8">
        <v>2591295</v>
      </c>
      <c r="S79" s="8">
        <f>S80</f>
        <v>1700000</v>
      </c>
      <c r="T79" s="8">
        <f t="shared" si="8"/>
        <v>4291295</v>
      </c>
      <c r="U79" s="8">
        <f t="shared" si="4"/>
        <v>2708705</v>
      </c>
    </row>
    <row r="80" spans="4:23" ht="16.5" customHeight="1" x14ac:dyDescent="0.25">
      <c r="D80" s="22" t="s">
        <v>102</v>
      </c>
      <c r="E80" s="22"/>
      <c r="F80" s="22"/>
      <c r="L80" s="1"/>
      <c r="M80" s="15" t="s">
        <v>103</v>
      </c>
      <c r="N80" s="17"/>
      <c r="O80" s="17"/>
      <c r="P80" s="17"/>
      <c r="Q80" s="8">
        <v>7000000</v>
      </c>
      <c r="R80" s="8">
        <v>2591295</v>
      </c>
      <c r="S80" s="8">
        <v>1700000</v>
      </c>
      <c r="T80" s="8">
        <f t="shared" si="8"/>
        <v>4291295</v>
      </c>
      <c r="U80" s="8">
        <f t="shared" si="4"/>
        <v>2708705</v>
      </c>
    </row>
    <row r="81" spans="3:21" ht="13.5" customHeight="1" x14ac:dyDescent="0.25">
      <c r="H81" s="28" t="s">
        <v>76</v>
      </c>
      <c r="I81" s="28"/>
      <c r="J81" s="28"/>
      <c r="K81" s="28"/>
      <c r="L81" s="28"/>
      <c r="M81" s="28"/>
      <c r="N81" s="28"/>
      <c r="O81" s="28"/>
      <c r="Q81" s="8">
        <v>0</v>
      </c>
      <c r="R81" s="8">
        <f>R20-R27</f>
        <v>94831621.100000024</v>
      </c>
      <c r="S81" s="8">
        <f>S20-S27</f>
        <v>31111146.700000003</v>
      </c>
      <c r="T81" s="8">
        <f>T20-T27</f>
        <v>125942767.80000001</v>
      </c>
      <c r="U81" s="8">
        <f>U27-U20</f>
        <v>125942767.80000001</v>
      </c>
    </row>
    <row r="82" spans="3:21" ht="3" customHeight="1" x14ac:dyDescent="0.25"/>
    <row r="83" spans="3:21" ht="13.5" customHeight="1" x14ac:dyDescent="0.25">
      <c r="H83" s="28" t="s">
        <v>77</v>
      </c>
      <c r="I83" s="28"/>
      <c r="J83" s="28"/>
      <c r="K83" s="28"/>
      <c r="L83" s="28"/>
      <c r="M83" s="28"/>
      <c r="N83" s="28"/>
      <c r="O83" s="28"/>
      <c r="Q83" s="8">
        <v>0</v>
      </c>
      <c r="R83" s="8">
        <f>R81</f>
        <v>94831621.100000024</v>
      </c>
      <c r="S83" s="8">
        <f>S81</f>
        <v>31111146.700000003</v>
      </c>
      <c r="T83" s="8">
        <f>T81</f>
        <v>125942767.80000001</v>
      </c>
      <c r="U83" s="8">
        <f>U81</f>
        <v>125942767.80000001</v>
      </c>
    </row>
    <row r="84" spans="3:21" ht="8.25" customHeight="1" x14ac:dyDescent="0.25"/>
    <row r="85" spans="3:21" ht="3" customHeight="1" x14ac:dyDescent="0.25">
      <c r="R85" s="30"/>
      <c r="S85" s="30"/>
      <c r="T85" s="30"/>
      <c r="U85" s="30"/>
    </row>
    <row r="86" spans="3:21" ht="13.5" customHeight="1" x14ac:dyDescent="0.25">
      <c r="C86" s="29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30"/>
      <c r="S86" s="30"/>
      <c r="T86" s="30"/>
      <c r="U86" s="30"/>
    </row>
    <row r="87" spans="3:21" ht="9.75" customHeight="1" x14ac:dyDescent="0.25"/>
    <row r="88" spans="3:21" ht="6" customHeight="1" x14ac:dyDescent="0.25"/>
    <row r="89" spans="3:21" ht="12.75" customHeight="1" x14ac:dyDescent="0.25">
      <c r="S89" s="11"/>
    </row>
    <row r="90" spans="3:21" ht="12.75" customHeight="1" x14ac:dyDescent="0.25">
      <c r="S90" s="12"/>
    </row>
    <row r="92" spans="3:21" ht="12.75" customHeight="1" x14ac:dyDescent="0.25">
      <c r="S92" s="12"/>
    </row>
    <row r="96" spans="3:21" ht="12.75" customHeight="1" x14ac:dyDescent="0.25">
      <c r="S96" s="12"/>
    </row>
  </sheetData>
  <mergeCells count="125">
    <mergeCell ref="H83:O83"/>
    <mergeCell ref="C86:Q86"/>
    <mergeCell ref="R85:U86"/>
    <mergeCell ref="D76:F76"/>
    <mergeCell ref="K76:O76"/>
    <mergeCell ref="D73:F73"/>
    <mergeCell ref="D78:F78"/>
    <mergeCell ref="D80:F80"/>
    <mergeCell ref="H81:O81"/>
    <mergeCell ref="M75:P75"/>
    <mergeCell ref="L77:P77"/>
    <mergeCell ref="M78:P78"/>
    <mergeCell ref="L79:P79"/>
    <mergeCell ref="M80:P80"/>
    <mergeCell ref="D60:F60"/>
    <mergeCell ref="K60:O60"/>
    <mergeCell ref="D61:F61"/>
    <mergeCell ref="L61:O61"/>
    <mergeCell ref="D70:F70"/>
    <mergeCell ref="K70:O70"/>
    <mergeCell ref="D72:F72"/>
    <mergeCell ref="D64:F64"/>
    <mergeCell ref="M64:O64"/>
    <mergeCell ref="D65:F65"/>
    <mergeCell ref="M65:O65"/>
    <mergeCell ref="D68:F68"/>
    <mergeCell ref="I68:O68"/>
    <mergeCell ref="L71:P71"/>
    <mergeCell ref="D69:F69"/>
    <mergeCell ref="J69:O69"/>
    <mergeCell ref="M63:P63"/>
    <mergeCell ref="D66:F66"/>
    <mergeCell ref="D63:F63"/>
    <mergeCell ref="M72:P72"/>
    <mergeCell ref="M62:P62"/>
    <mergeCell ref="D52:F52"/>
    <mergeCell ref="M52:O52"/>
    <mergeCell ref="D53:F53"/>
    <mergeCell ref="M53:O53"/>
    <mergeCell ref="D57:F57"/>
    <mergeCell ref="L57:O57"/>
    <mergeCell ref="D54:F54"/>
    <mergeCell ref="D58:F58"/>
    <mergeCell ref="M58:O58"/>
    <mergeCell ref="M55:O55"/>
    <mergeCell ref="D55:F55"/>
    <mergeCell ref="D43:F43"/>
    <mergeCell ref="M43:O43"/>
    <mergeCell ref="D44:F44"/>
    <mergeCell ref="M44:O44"/>
    <mergeCell ref="D51:F51"/>
    <mergeCell ref="M51:O51"/>
    <mergeCell ref="D45:F45"/>
    <mergeCell ref="M45:O45"/>
    <mergeCell ref="D46:F46"/>
    <mergeCell ref="M46:O46"/>
    <mergeCell ref="D47:F47"/>
    <mergeCell ref="M47:O47"/>
    <mergeCell ref="D49:F49"/>
    <mergeCell ref="K49:O49"/>
    <mergeCell ref="D50:F50"/>
    <mergeCell ref="L50:O50"/>
    <mergeCell ref="D40:F40"/>
    <mergeCell ref="J40:O40"/>
    <mergeCell ref="M35:O35"/>
    <mergeCell ref="M36:O36"/>
    <mergeCell ref="M37:O37"/>
    <mergeCell ref="D41:F41"/>
    <mergeCell ref="K41:O41"/>
    <mergeCell ref="D42:F42"/>
    <mergeCell ref="L42:O42"/>
    <mergeCell ref="D28:F28"/>
    <mergeCell ref="I28:O28"/>
    <mergeCell ref="D29:F29"/>
    <mergeCell ref="J29:O29"/>
    <mergeCell ref="M32:O32"/>
    <mergeCell ref="D30:F30"/>
    <mergeCell ref="L30:O30"/>
    <mergeCell ref="L31:P31"/>
    <mergeCell ref="D31:F31"/>
    <mergeCell ref="D22:F22"/>
    <mergeCell ref="J22:O22"/>
    <mergeCell ref="D23:F23"/>
    <mergeCell ref="K23:O23"/>
    <mergeCell ref="D24:F24"/>
    <mergeCell ref="L24:O24"/>
    <mergeCell ref="D25:F25"/>
    <mergeCell ref="M25:O25"/>
    <mergeCell ref="D27:F27"/>
    <mergeCell ref="H27:O27"/>
    <mergeCell ref="D26:F26"/>
    <mergeCell ref="B16:F17"/>
    <mergeCell ref="G16:O17"/>
    <mergeCell ref="Q16:Q17"/>
    <mergeCell ref="V16:Y17"/>
    <mergeCell ref="T17:T18"/>
    <mergeCell ref="U17:U18"/>
    <mergeCell ref="D20:F20"/>
    <mergeCell ref="H20:O20"/>
    <mergeCell ref="D21:F21"/>
    <mergeCell ref="I21:O21"/>
    <mergeCell ref="M33:O33"/>
    <mergeCell ref="M34:O34"/>
    <mergeCell ref="M54:O54"/>
    <mergeCell ref="M66:P66"/>
    <mergeCell ref="L74:P74"/>
    <mergeCell ref="E3:V3"/>
    <mergeCell ref="E4:V4"/>
    <mergeCell ref="E5:V5"/>
    <mergeCell ref="D8:I8"/>
    <mergeCell ref="K8:N8"/>
    <mergeCell ref="O8:U8"/>
    <mergeCell ref="D9:I9"/>
    <mergeCell ref="K9:N9"/>
    <mergeCell ref="O9:U9"/>
    <mergeCell ref="D10:I10"/>
    <mergeCell ref="K10:N10"/>
    <mergeCell ref="O10:U10"/>
    <mergeCell ref="D11:I11"/>
    <mergeCell ref="K11:N11"/>
    <mergeCell ref="O11:U11"/>
    <mergeCell ref="D12:I12"/>
    <mergeCell ref="K12:N12"/>
    <mergeCell ref="O12:U12"/>
    <mergeCell ref="R15:U16"/>
  </mergeCells>
  <pageMargins left="0" right="0" top="3.937007874015748E-2" bottom="3.937007874015748E-2" header="0" footer="0"/>
  <pageSetup paperSize="9" scale="80" fitToWidth="0" fitToHeight="0" orientation="landscape" horizontalDpi="360" verticalDpi="360" r:id="rId1"/>
  <headerFooter alignWithMargins="0"/>
  <colBreaks count="1" manualBreakCount="1">
    <brk id="2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Crystal Decisions</dc:creator>
  <dc:description>Powered by Crystal</dc:description>
  <cp:lastModifiedBy>ACER INDO</cp:lastModifiedBy>
  <cp:lastPrinted>2023-08-04T01:34:56Z</cp:lastPrinted>
  <dcterms:created xsi:type="dcterms:W3CDTF">2023-03-03T05:03:39Z</dcterms:created>
  <dcterms:modified xsi:type="dcterms:W3CDTF">2023-09-07T02:05:00Z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usiness Objects Context Information">
    <vt:lpwstr>016B9E1421FC6E368B2C2DA50FE47B9139E465A068A06F5B81A67C4A79856C352282BA2316625C96CCBFF999C220958D0CDF2E004C0B519E68A6342A95A91EF61EB1E084763047C4D1D97EB28CC73418CE1B8335253BD4658C33E629C1257D0C5ECD668DCF9CEA3647AB4F35CBDAEAB1EAF318B7C63DA65965967E23A893129</vt:lpwstr>
  </property>
  <property fmtid="{D5CDD505-2E9C-101B-9397-08002B2CF9AE}" pid="3" name="Business Objects Context Information1">
    <vt:lpwstr>553020EB468FEC392BEC140FA3C721780C0F82078341C5400C671A54184649E7D5018161A165B72EFA4ABF16249E1DE742764328854E552E12B5501BEC667EDAE5B4CC5366F5ED3772F5D209E42CF43338D3D9A5B199AB08AC5EB9A3E292F4DBF8AB01776A1CAB87958161773E3A463FAC5EE086B2778F5C67ADA7979DE0AB4</vt:lpwstr>
  </property>
  <property fmtid="{D5CDD505-2E9C-101B-9397-08002B2CF9AE}" pid="4" name="Business Objects Context Information2">
    <vt:lpwstr>0BE88C3C1B768D98B8CDF13A3CD7AC76CCF25E4A8F3F11DCEDF53DC54531CE06E1C8D2AB472FCA82F29F6FDAE0DCAEC61872947C00A2B51A145CAC6C4A8D75939AF2E4D875E9AA02B25FC27775BF4440FCA0BDA05F2680FA1B1B067DAC27A147E9BBCFE667992B7F7699123F466571C655F6EAD27E61B4F4A725D47527F888C</vt:lpwstr>
  </property>
  <property fmtid="{D5CDD505-2E9C-101B-9397-08002B2CF9AE}" pid="5" name="Business Objects Context Information3">
    <vt:lpwstr>40122AAD29021C62F8255F14E8EC3CB2CD4128FBE1A8E12C6A8A798169F969E7341F07C92357E28AECF65290A4F66E1B9E5D6037347F2EC4EABE5D63FC683BD382569C06B6B919E156809B7268560EEB7183544C1A0C73EA8901916FA25781BEE770368D761ECCDDFE8663A3A447D8E5D2C958DFBE0EE5415238E05128BEC9A</vt:lpwstr>
  </property>
  <property fmtid="{D5CDD505-2E9C-101B-9397-08002B2CF9AE}" pid="6" name="Business Objects Context Information4">
    <vt:lpwstr>485EEABF2C7F489BF031BF2AA2AB9145740FB8CD669174A488E5D13A955F27CFFC18BCBA11119E7C675BFCE849E43B23D0284998CE980C0A9F8D66D3B0FD51DFA4A182AB353EFF3C30DE63189DA071B6D9C7C99AF4F3CCE54D28BDD069776B5C62592409F1965F8EF08E4E66530C1E2E42E78C1F661E055D1659413B0418A06</vt:lpwstr>
  </property>
  <property fmtid="{D5CDD505-2E9C-101B-9397-08002B2CF9AE}" pid="7" name="Business Objects Context Information5">
    <vt:lpwstr>B6B8373C50161C64B5A0FC654AE8829962C01632456E2C4FAEBC891252B2DE2AABACFD9E53F088CF896D37EB135215D11E780BBF1E7664F4103F65AC035F831991B2A9A8C0383C448A78D4B7350F2ACA2D02801720F0465E4001C031724EAD8E8452CDC98DD224118B78A226F7983E77396D2F68CA29A2C0F9BAE29DE0D6BB2</vt:lpwstr>
  </property>
  <property fmtid="{D5CDD505-2E9C-101B-9397-08002B2CF9AE}" pid="8" name="Business Objects Context Information6">
    <vt:lpwstr>74CE99769621460894D44432D17E080EF57DD41DB032E8DF9DA02794A7E99660FEC49F6C86CB659FD67DABF13EA830320A3DD5299C1B40CBA8EA12644283B9DD9A0B44A4DB13327CD2053C3D51BF8068F6ECD9360007846F377ED12A1820B57AB79B4154A1895A7B0C1BA7AA7F30BFC8876945F227F2D1939A36EA289152B34</vt:lpwstr>
  </property>
  <property fmtid="{D5CDD505-2E9C-101B-9397-08002B2CF9AE}" pid="9" name="Business Objects Context Information7">
    <vt:lpwstr>C16148CFCDB9E00EA6929E4C6DC113669B7E4EF00330F81E7A4642B9B817EFBE6D266612853A1A531C5FCA420EDA45F76F7546C9E2CF82354FD7ACE1F7D2FAD2B3FEA9BE5CD19DB6C32B298155C240B8F6403E3C6A4C3AADE2B4502792FEC455216119DA5</vt:lpwstr>
  </property>
</Properties>
</file>