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andra\Downloads\"/>
    </mc:Choice>
  </mc:AlternateContent>
  <xr:revisionPtr revIDLastSave="0" documentId="13_ncr:1_{5055E556-737A-45A4-9208-9AE503420A3F}" xr6:coauthVersionLast="47" xr6:coauthVersionMax="47" xr10:uidLastSave="{00000000-0000-0000-0000-000000000000}"/>
  <bookViews>
    <workbookView xWindow="780" yWindow="780" windowWidth="21600" windowHeight="11295" firstSheet="7" activeTab="9" xr2:uid="{00000000-000D-0000-FFFF-FFFF00000000}"/>
  </bookViews>
  <sheets>
    <sheet name="L2. MANAJEMEN 19" sheetId="4" r:id="rId1"/>
    <sheet name="mutu pelayanan" sheetId="6" r:id="rId2"/>
    <sheet name="UKP" sheetId="13" r:id="rId3"/>
    <sheet name="ESENSIAL" sheetId="12" r:id="rId4"/>
    <sheet name="PENGEMBANGAN" sheetId="11" r:id="rId5"/>
    <sheet name=" Chart manajemen" sheetId="17" r:id="rId6"/>
    <sheet name="Chart UKM esen" sheetId="9" r:id="rId7"/>
    <sheet name="Chart mutu" sheetId="19" r:id="rId8"/>
    <sheet name="Chart pengembangan" sheetId="21" r:id="rId9"/>
    <sheet name="SPM" sheetId="22" r:id="rId10"/>
    <sheet name="Chart UKP" sheetId="23" r:id="rId11"/>
    <sheet name="analisis capaian SPM" sheetId="24" r:id="rId12"/>
  </sheets>
  <definedNames>
    <definedName name="_xlnm.Print_Area" localSheetId="10">'Chart UKP'!$A$1:$G$41</definedName>
    <definedName name="_xlnm.Print_Area" localSheetId="0">'L2. MANAJEMEN 19'!$A$15:$H$26</definedName>
    <definedName name="_xlnm.Print_Area" localSheetId="1">'mutu pelayanan'!$A$1:$O$105</definedName>
  </definedNames>
  <calcPr calcId="181029"/>
</workbook>
</file>

<file path=xl/calcChain.xml><?xml version="1.0" encoding="utf-8"?>
<calcChain xmlns="http://schemas.openxmlformats.org/spreadsheetml/2006/main">
  <c r="Q14" i="11" l="1"/>
  <c r="Q11" i="11"/>
  <c r="P10" i="11"/>
  <c r="Q8" i="11" s="1"/>
  <c r="Q18" i="11" s="1"/>
  <c r="Q19" i="11" s="1"/>
  <c r="M152" i="12"/>
  <c r="L151" i="12"/>
  <c r="M149" i="12" s="1"/>
  <c r="M146" i="12"/>
  <c r="L143" i="12"/>
  <c r="L142" i="12"/>
  <c r="L140" i="12"/>
  <c r="M138" i="12" s="1"/>
  <c r="M137" i="12" s="1"/>
  <c r="M131" i="12"/>
  <c r="M111" i="12" s="1"/>
  <c r="M127" i="12"/>
  <c r="M122" i="12"/>
  <c r="M112" i="12"/>
  <c r="M109" i="12"/>
  <c r="L101" i="12"/>
  <c r="M91" i="12"/>
  <c r="M86" i="12"/>
  <c r="M72" i="12" s="1"/>
  <c r="M79" i="12"/>
  <c r="M73" i="12"/>
  <c r="M70" i="12"/>
  <c r="M68" i="12"/>
  <c r="M66" i="12"/>
  <c r="M62" i="12"/>
  <c r="M60" i="12"/>
  <c r="M58" i="12"/>
  <c r="M56" i="12"/>
  <c r="M53" i="12"/>
  <c r="M52" i="12"/>
  <c r="M46" i="12"/>
  <c r="M42" i="12"/>
  <c r="M39" i="12"/>
  <c r="M28" i="12" s="1"/>
  <c r="M36" i="12"/>
  <c r="M33" i="12"/>
  <c r="M29" i="12"/>
  <c r="M23" i="12"/>
  <c r="M20" i="12"/>
  <c r="M17" i="12"/>
  <c r="M12" i="12"/>
  <c r="M8" i="12"/>
  <c r="M7" i="12" s="1"/>
  <c r="M51" i="12" l="1"/>
  <c r="M158" i="12" s="1"/>
  <c r="M159" i="12" s="1"/>
  <c r="K12" i="6" l="1"/>
  <c r="L15" i="13"/>
  <c r="L9" i="13"/>
  <c r="L8" i="13"/>
  <c r="K11" i="6"/>
  <c r="L13" i="13" l="1"/>
  <c r="L39" i="6"/>
  <c r="K31" i="6"/>
  <c r="L30" i="6" s="1"/>
  <c r="K70" i="6" l="1"/>
  <c r="K60" i="6"/>
  <c r="K59" i="6"/>
  <c r="K57" i="6"/>
  <c r="K45" i="6"/>
  <c r="K43" i="6"/>
  <c r="L42" i="6" s="1"/>
  <c r="L34" i="6"/>
  <c r="K33" i="6"/>
  <c r="L32" i="6" s="1"/>
  <c r="K29" i="6"/>
  <c r="L28" i="6" s="1"/>
  <c r="K27" i="6"/>
  <c r="L26" i="6" s="1"/>
  <c r="K25" i="6"/>
  <c r="K18" i="6"/>
  <c r="L17" i="6" s="1"/>
  <c r="L11" i="13"/>
  <c r="L10" i="13"/>
  <c r="K74" i="6"/>
  <c r="K64" i="6"/>
  <c r="K20" i="6"/>
  <c r="L19" i="6" s="1"/>
  <c r="K16" i="6"/>
  <c r="L15" i="6" s="1"/>
  <c r="K9" i="6"/>
  <c r="L8" i="6" s="1"/>
  <c r="I17" i="13"/>
  <c r="D5" i="21"/>
  <c r="K72" i="6"/>
  <c r="D4" i="21"/>
  <c r="K14" i="6"/>
  <c r="L13" i="6" s="1"/>
  <c r="K47" i="6"/>
  <c r="K46" i="6"/>
  <c r="K68" i="6"/>
  <c r="K66" i="6"/>
  <c r="K62" i="6"/>
  <c r="L61" i="6" s="1"/>
  <c r="K56" i="6"/>
  <c r="K51" i="6"/>
  <c r="L50" i="6" s="1"/>
  <c r="K49" i="6"/>
  <c r="L48" i="6" s="1"/>
  <c r="K38" i="6"/>
  <c r="K37" i="6"/>
  <c r="M16" i="13"/>
  <c r="H61" i="4"/>
  <c r="D8" i="17" s="1"/>
  <c r="I18" i="13"/>
  <c r="H53" i="4"/>
  <c r="D7" i="17" s="1"/>
  <c r="H41" i="4"/>
  <c r="P24" i="17" s="1"/>
  <c r="H26" i="4"/>
  <c r="D3" i="17" s="1"/>
  <c r="H47" i="4"/>
  <c r="D6" i="17" s="1"/>
  <c r="H34" i="4"/>
  <c r="D4" i="17" s="1"/>
  <c r="H5" i="9"/>
  <c r="H3" i="9"/>
  <c r="L63" i="6" l="1"/>
  <c r="L58" i="6"/>
  <c r="L55" i="6"/>
  <c r="L7" i="6"/>
  <c r="D80" i="6" s="1"/>
  <c r="M7" i="13"/>
  <c r="M19" i="13" s="1"/>
  <c r="M20" i="13" s="1"/>
  <c r="D82" i="6"/>
  <c r="L36" i="6"/>
  <c r="P25" i="17"/>
  <c r="D5" i="17"/>
  <c r="P23" i="17"/>
  <c r="P22" i="17"/>
  <c r="P27" i="17"/>
  <c r="H4" i="9"/>
  <c r="P26" i="17"/>
  <c r="H8" i="9"/>
  <c r="H7" i="9"/>
  <c r="L44" i="6"/>
  <c r="L41" i="6" s="1"/>
  <c r="L23" i="6"/>
  <c r="H62" i="4"/>
  <c r="H63" i="4" s="1"/>
  <c r="D3" i="21"/>
  <c r="L22" i="6" l="1"/>
  <c r="L21" i="6" s="1"/>
  <c r="L76" i="6" s="1"/>
  <c r="L77" i="6" s="1"/>
  <c r="D3" i="19"/>
  <c r="D5" i="19"/>
  <c r="H6" i="9" l="1"/>
  <c r="D4" i="19"/>
  <c r="D81" i="6"/>
  <c r="D83" i="6" s="1"/>
</calcChain>
</file>

<file path=xl/sharedStrings.xml><?xml version="1.0" encoding="utf-8"?>
<sst xmlns="http://schemas.openxmlformats.org/spreadsheetml/2006/main" count="1631" uniqueCount="1264">
  <si>
    <t>No</t>
  </si>
  <si>
    <t>Jenis Variabel</t>
  </si>
  <si>
    <t>Definisi Operasional</t>
  </si>
  <si>
    <t>Skala</t>
  </si>
  <si>
    <t>Nilai</t>
  </si>
  <si>
    <t>Nilai 0</t>
  </si>
  <si>
    <t>Nilai 4</t>
  </si>
  <si>
    <t>Nilai 7</t>
  </si>
  <si>
    <t>Nilai 10</t>
  </si>
  <si>
    <t>(1)</t>
  </si>
  <si>
    <t>(2)</t>
  </si>
  <si>
    <t>(3)</t>
  </si>
  <si>
    <t>(4)</t>
  </si>
  <si>
    <t>(5)</t>
  </si>
  <si>
    <t>(6)</t>
  </si>
  <si>
    <t>(7)</t>
  </si>
  <si>
    <t>(8)</t>
  </si>
  <si>
    <t xml:space="preserve">1.Manajemen Umum </t>
  </si>
  <si>
    <t>Penyusunan Profil Puskesmas</t>
  </si>
  <si>
    <t>Rencana 5 (lima) tahunan sesuai visi, misi, tugas pokok dan fungsi Puskesmas bedasarkan pada analisis kebutuhan masyarakat akan pelayanan kesehatan sebagai upaya untuk meningkatkan derajat kesehatan masyarakat secara optimal</t>
  </si>
  <si>
    <t>Tidak ada rencana 5 (lima) tahunan</t>
  </si>
  <si>
    <t>Ada, tidak sesuai visi, misi, tugas pokok dan fungsi Puskesmas, tidak berdasarkan pada analisis kebutuhan masyarakat</t>
  </si>
  <si>
    <t>Ada, sesuai visi, misi, tugas pokok dan fungsi Puskesmas, tidak berdasarkan pada analisis kebutuhan masyarakat</t>
  </si>
  <si>
    <t>Ada, sesuai visi, misi, tugas pokok dan fungsi Puskesmas bedasarkan pada analisis kebutuhan masyarakat</t>
  </si>
  <si>
    <t xml:space="preserve">2. RUK Tahun (N+1)  </t>
  </si>
  <si>
    <t>RUK (Rencana Usulan Kegiatan) Puskesmas untuk tahun yad  ( N+1) dibuat berdasarkan analisa situasi, kebutuhan dan harapan  masyarakat dan hasil capaian kinerja, prioritas serta data 2 ( dua) tahun yang lalu dan data survei, disahkan oleh Kepala Puskesmas</t>
  </si>
  <si>
    <t>Tidak ada</t>
  </si>
  <si>
    <t xml:space="preserve">Ada , tidak sesuai visi, misi, tugas pokok dan fungsi Puskesmas,tidak berdasarkan pada analisis kebutuhan masyarakat dan kinerja </t>
  </si>
  <si>
    <t xml:space="preserve">Ada,  sesuai visi, misi, tugas pokok dan fungsi Puskesmas, tidak berdasarkan pada analisis kebutuhan masyarakat dan kinerja </t>
  </si>
  <si>
    <t>Ada , sesuai visi, misi, tugas pokok dan fungsi Puskesmas, bedasarkan pada analisis kebutuhan masyarakat dan kinerja , ada pengesahan kepala Puskesmas</t>
  </si>
  <si>
    <t>3.RPK/POA bulanan/tahunan</t>
  </si>
  <si>
    <t xml:space="preserve">Dokumen Rencana Pelaksanaan Kegiatan (RPK), sebagai acuan pelaksanaan kegiatan yang akan dijadwalkan selama 1 (satu) tahun dengan memperhatikan visi misi dan tata nilai Puskesmas </t>
  </si>
  <si>
    <t>Tidak ada Ada dokumen RPK</t>
  </si>
  <si>
    <t>dokumen RPK tidak sesuai RUK, Tidak ada pembahasan dengan LP maupun LS, dalam penentuan jadwal</t>
  </si>
  <si>
    <t>dokumen RPK sesuai RUK, tidak ada pembahasan dengan LP maupun LS dalam penentuan jadwal</t>
  </si>
  <si>
    <t>dokumen RPK sesuai RUK, ada pembahasan dengan LP maupun LS dalam penentuan jadwal</t>
  </si>
  <si>
    <t>4.Lokakarya Mini bulanan (lokmin bulanan)</t>
  </si>
  <si>
    <t xml:space="preserve">Tidak ada dokumen </t>
  </si>
  <si>
    <t>Ada, dokumen tidak memuat evaluasi bulanan pelaksanaan kegiatan dan langkah koreksi</t>
  </si>
  <si>
    <t>Ada, dokumen yang menindaklanjuti hasil lokmin bulan sebelumnya</t>
  </si>
  <si>
    <t>5.Lokakarya Mini tribulanan  (lokmin tribulanan)</t>
  </si>
  <si>
    <t>Rapat lintas program dan Lintas Sektor (LS) membahas review kegiatan, permasalahan LP, corrective action,  beserta tindak lanjutnya  secara lengkap tindak lanjutnya. Dokumen memuat evaluasi kegiatan yang memerlukan peran LS</t>
  </si>
  <si>
    <t>Ada Dokumen corrective action,dafar hadir, notulen hasil  lokmin,undangan rapat lokmin lengkap</t>
  </si>
  <si>
    <t>Ada, dokumen yang menindaklanjuti hasil lokmin yang melibatkan peran serta LS</t>
  </si>
  <si>
    <t>6. Survei Keluarga Sehat (12 Indikator Keluarga Sehat)</t>
  </si>
  <si>
    <t xml:space="preserve">Survei meliputi: 1. KB          2. Persalinan di faskes            3. Bayi dengan imunisasi dasar lengkap, bayi dengan ASI eksklusif                    4. Balita ditimbang                     5. Penderita TB, hipertensi dan gangguan jiwa mendapat pengobatan, tidak merokok, JKN, air bersih dan jamban sehat  yang dilakukan oleh Puskesmas dan jaringannya </t>
  </si>
  <si>
    <t xml:space="preserve">survei kurang dari 30% </t>
  </si>
  <si>
    <t>Dilakukan survei &gt;30%, dilakukan intervensi awal dan dilakukan entri data aplikasi</t>
  </si>
  <si>
    <t>Dilakukan survei &gt;30%,dilakukan intervensi awal, dilakukakan entri data apalikasi dan dilakukan analisis hasil survei</t>
  </si>
  <si>
    <t>Dilakukan survei  minimal lebih dari 30%, telah dilakukan intervensi awal, dilakukan entri data aplikasi, dilakukan analisis data dan dilakukan intervensi lanjut`</t>
  </si>
  <si>
    <t>7.Survei Mawas Diri (SMD)</t>
  </si>
  <si>
    <t xml:space="preserve">Kegiatan  mengenali keadaan dan masalah yang dihadapi masyarakat serta potensi yang dimiliki masyarakat untuk mengatasi masalah tersebut.Hasil identifikasi dianalisis untuk menyusun upaya, selanjutnya masyarakat dapat digerakkan untuk berperan serta aktif untuk memperkuat upaya perbaikannya sesuai batas kewenangannya.. </t>
  </si>
  <si>
    <t>Tidak dilakukan</t>
  </si>
  <si>
    <t>Ada dokumen KA dan SOP SMD tapi belum dilaksanakan</t>
  </si>
  <si>
    <t>Ada dokumen KA dan SOP SMD, dilaksanakan SMD, ada rekapan hasil SMD, tidak ada analisis dan jenis kegiatan yang dibutuhkan masyarakat</t>
  </si>
  <si>
    <t>Ada SOP SMD, kerangka acuan, pelaksanaan, rekapan, analisis dan jenis kegiatan yang dibutuhkan masyarakat dari hasil SMD.</t>
  </si>
  <si>
    <t>8. Pertemuan dengan masyarakat dalam rangka pemberdayaan Individu, Keluarga dan Kelompok</t>
  </si>
  <si>
    <t xml:space="preserve">Pertemuan dengan masyarakat  dalam rangka pemberdayaan (meliputi keterlibatan dalam perencanaan, pelaksanaan dan evaluasi kegiatan) Individu, Keluarga dan Kelompok. </t>
  </si>
  <si>
    <t>Tidak ada pertemuan</t>
  </si>
  <si>
    <t>Ada pertemuan minimal 2 kali setahun</t>
  </si>
  <si>
    <t>ada pertemuan minimal 2 kali setahun, ada hasil pembahasan untuk pemberdayaan masyarakat</t>
  </si>
  <si>
    <t>ada pertemuan minimal 2 kali setahun, ada hasil pembahasan pemberdayaan masyarakat, ada tindaklanjut pemberdayaan</t>
  </si>
  <si>
    <t xml:space="preserve">9.SK Tim mutu  dan uraian tugas </t>
  </si>
  <si>
    <t>Surat Keputusan Kepala Puskesmas  dan uraian tugas Tim Mutu  (UKM Essensial, UKM pengembangan , UKP, Administrasi Manajemen, Mutu, PPI, Keselamatan Pasien serta Audit Internal), serta dilaksanakan evaluasi terhadap pelaksanaan uraian tugas minimal sekali setahun</t>
  </si>
  <si>
    <t>Tidak ada SK Tim, uraian tugas serta evaluasi pelaksanaan uraian tugas</t>
  </si>
  <si>
    <t>Ada SK Tim Mutu, tidak ada  uraian tugas dan evaluasi pelaksanaan uraian tugas</t>
  </si>
  <si>
    <t>Ada SK Tim  Mutu dan  uraian tugas, tidak ada  evaluasi pelaksanaan uraian tugas</t>
  </si>
  <si>
    <t>Ada SK Tim Mutu   dan uraian tugas serta evaluasi pelaksanaan uraian tugas</t>
  </si>
  <si>
    <t>10.Rencana program mutu dan keselamatan pasien</t>
  </si>
  <si>
    <t>Rencana kegiatan perbaikan/peningkatan mutu dan keselamatan pasien lengkap dengan sumber dana dan sumber daya, jadwal audit internal,kerangka acuan kegiatan dan notulen serta bukti pelaksanaan serta evaluasinya</t>
  </si>
  <si>
    <t>Tidak ada dokumen rencana program mutu dan keselamatan pasien</t>
  </si>
  <si>
    <t>Ada rencana pelaksanaan kegiatan perbaikan dan peningkatan mutu,  tidak ada bukti pelaksanaan dan evaluasinya</t>
  </si>
  <si>
    <t xml:space="preserve">Ada sebagian dokumen rencana pelaksanaan kegiatan perbaikan dan peningkatan mutu dan bukti pelaksanaan dan evaluasi belum dilakukan </t>
  </si>
  <si>
    <t>Ada dokumen rencana program mutu dan keselamatan pasien lengkap dengan sumber dana, sumber daya serta bukti pelaksanaan dan evaluasinya</t>
  </si>
  <si>
    <t xml:space="preserve">11.Pengelolaan risiko di Puskesmas </t>
  </si>
  <si>
    <t>Melakukan identifikasi risiko dan membuat register risiko Admin, UKM dan UKP, membuat laporan insiden  KTD, KPC, KTC,KNC ,melakukan analisa,  melakukan tindak lanjut dan evaluasi ,membuat pelaporan  ke Dinkes Kab/Kota</t>
  </si>
  <si>
    <t>Tidak ada dokumen  identifikasi risiko, register risiko admin, UKM dan UKP,  laporan insiden  KTD, KPC, KTC,KNC ,analisa, rencana tindak lanjut,   tindak lanjut dan evaluasi serta pelaporan ke Dinkes Kab/Kota</t>
  </si>
  <si>
    <t>Ada identifikasi risiko, register risiko Admin, UKM dan UKP,  tidak ada laporan insiden , analisa, rencana tindak lanjut,  tindak lanjut dan evaluasi serta pelaporan ke Dinkes Kab/Kota</t>
  </si>
  <si>
    <t>Ada identifikasi risiko dan membuat register risiko admin, UKM dan UKP,  laporan insiden  KTD, KPC, KTC,KNC , tidak ada  analisa, rencana tindak lanjut  tindak lanjut , evaluasi dan pelaporan ke Dinkes Kab/Kota</t>
  </si>
  <si>
    <t>Ada identifikasi risiko dan membuat register risiko admin, UKM dan UKP,  laporan insiden  KTD, KPC, KTC,KNC , analisa, rencana tindak lanjut, tindak lanjut dan evaluasi serta pelaporan ke Dinkes Kab/Kota</t>
  </si>
  <si>
    <t>12.Pengelolaan Pengaduan Pelanggan</t>
  </si>
  <si>
    <t xml:space="preserve">Pengelolaan pengaduan meliputi menyediakan media pengaduan, mencatat pengaduan (dari Kotak saran, sms, email, wa, telpon dll), melakukan analisa, membuat rencana tindak lanjut, tindak lanjut dan evaluasi </t>
  </si>
  <si>
    <t xml:space="preserve">tidak ada  media pengaduan, data ada, analisa lengkap dengan rencana tindak lanjut, tindak lanjut dan evaluasi </t>
  </si>
  <si>
    <t xml:space="preserve">Media dan data tidak lengkap, ada analisa , rencana  tindak lanjut , tindak lanjut dan evaluasi belum ada </t>
  </si>
  <si>
    <t xml:space="preserve">Media dan data ata lengkap,analisa  sebagian ada , rencana  tindak lanjut, tindak lanjut dan evaluasi belum ada . </t>
  </si>
  <si>
    <t xml:space="preserve">Media dan data ada, analisa lengkap dengan rencana tindak lanjut, tindak lanjut dan evaluasi </t>
  </si>
  <si>
    <t>13.Survei Kepuasan Masyarakat dan Survei Kepuasan Pasien</t>
  </si>
  <si>
    <t xml:space="preserve">Survei Kepuasan adalah kegiatan yang dilakukan untuk mengetahui kepuasan masyarakat/pasien terhadap kegiatan/pelayanan yang telah dilakukan Puskesmas </t>
  </si>
  <si>
    <t>Tidak ada data</t>
  </si>
  <si>
    <t xml:space="preserve">Data tidak lengkap,analisa , rencana  tindak lanjut , tindak lanjut dan evaluasi  serta publikasi belum ada </t>
  </si>
  <si>
    <t xml:space="preserve">Data lengkap,analisa  sebagian ada , rencana  tindak lanjut, tindak lanjut dan evaluasi serta publikasi  belum ada </t>
  </si>
  <si>
    <t>Data ada, analisa lengkap dengan rencana tindak lanjut, tindak lanjut dan evaluasi serta telah dipublikasikan</t>
  </si>
  <si>
    <t xml:space="preserve">14.Audit internal </t>
  </si>
  <si>
    <t>Pemantauan mutu layanan sepanjang tahun, meliputi audit  input, proses (PDCA) dan output pelayanan, ada jadwal selama setahun, instrumen, hasil dan  laporan audit internal</t>
  </si>
  <si>
    <t xml:space="preserve">Tidak dilakukan audit internal </t>
  </si>
  <si>
    <t xml:space="preserve">Dilakukan, dokumen lengkap, tidak ada analisa, rencana tindak lanjut, tindak lanjut dan evaluasi </t>
  </si>
  <si>
    <t>Dilakukan, dokumen lengkap, ada analisa, rencana tindak lanjut,  tidak ada tindak lanjut dan evaluasi</t>
  </si>
  <si>
    <t>Dilakukan, dokumen lengkap, ada analisa, rencana tindak lanjut, tindak lanjut dan evaluasi</t>
  </si>
  <si>
    <t>15.Rapat Tinjauan Manajemen</t>
  </si>
  <si>
    <t>Tidak ada RTM, dokumen dan rencana pelaksanaan kegiatan perbaikan dan peningkatan mutu</t>
  </si>
  <si>
    <t>Tidak ada data dan pelaporan</t>
  </si>
  <si>
    <t xml:space="preserve">Kelengkapan data 50% </t>
  </si>
  <si>
    <t xml:space="preserve">Kelengkapan data75% </t>
  </si>
  <si>
    <t xml:space="preserve">Lengkap pencatatan dan pelaporan, benar </t>
  </si>
  <si>
    <t>17.Profil kesehatan Puskesmas</t>
  </si>
  <si>
    <t>Jumlah Nilai Manajemen Umum Puskesmas  (I)</t>
  </si>
  <si>
    <t>total semua</t>
  </si>
  <si>
    <t>2. Manajemen Peralatan dan Sarana Prasarana</t>
  </si>
  <si>
    <t>1.Updating data Aplikasi Sarana, Prasarana dan Alat Kesehatan (ASPAK)</t>
  </si>
  <si>
    <t>Pembaharuan data ASPAK yang dilakukan secara berkala paling sedikit 2 (dua) kali dalam setahun setiap tanggal 30 Juni dan 31 Desember di tahun berjalan. Data ASPAK sesuai dengan kondisi riil di Puskesmas. Isian data lengkap apabila rincian keterangan data Sarana, Prasarana, Alat Kesehatan diisi lengkap, contoh : nomer seri, merek, tipe tahun pengadaan alkes dsb diisi lengkap</t>
  </si>
  <si>
    <t xml:space="preserve">2.Analisis data ASPAK dan rencana tindak lanjut </t>
  </si>
  <si>
    <t>Analisis data ASPAK  berisi ketersediaan Sarana , Prasarana dan alkes (SPA) di masing-masing ruangan dan kebutuhan SPA yang belum terpenuhi.Tindak lanjut berisi upaya yang akan dilakukan dalam pemenuhan kebutuhan SPA.</t>
  </si>
  <si>
    <t>Tidak ada analisis data</t>
  </si>
  <si>
    <t xml:space="preserve">Ada analisis data , rencana  tindak lanjut , tindak lanjut dan evaluasi belum ada </t>
  </si>
  <si>
    <t>Ada analisis data SPA , rencana  tindak lanjut, tidak ada tindak lanjut dan evaluasi</t>
  </si>
  <si>
    <t>Ada analisis data lengkap dengan rencana tindak lanjut, tindak lanjut dan evaluasi</t>
  </si>
  <si>
    <t>3.Pemeliharaan prasarana Puskesmas</t>
  </si>
  <si>
    <t>Pemeliharaan prasarana terjadwal  serta dilakukan, dilengkapi dengan jadwal dan bukti pelaksanaan</t>
  </si>
  <si>
    <t>Tidak ada jadwal pemeliharaan prasarana dan tidak dilakukan pemeliharaan</t>
  </si>
  <si>
    <t>Ada jadwal pemeliharaan dan tidak dilakukan pemeliharaan</t>
  </si>
  <si>
    <t>Ada jadwal pemeliharaan dan  dilakukan pemeliharaan. Tidak ada bukti pelaksanaan.</t>
  </si>
  <si>
    <t>Ada jadwal pemeliharaan dan  dilakukan pemeliharaan. Ada bukti pelaksanaan.</t>
  </si>
  <si>
    <t xml:space="preserve">4.Kalibrasi  alat kesehatan </t>
  </si>
  <si>
    <t xml:space="preserve">Kalibrasi alkes dilakukan sesuai dengan daftar peralatan yang perlu dikalibrasi, ada jadwal, dan bukti  pelaksanaan kalibrasi.
 </t>
  </si>
  <si>
    <t>Tidak ada jadwal kalibrasi dan tidak dilakukan kalibrasi</t>
  </si>
  <si>
    <t>Ada jadwal kalibrasi dan tidak dilakukan kalibrasi</t>
  </si>
  <si>
    <t>Ada jadwal kalibrasi dan  dilakukan kalibrasiTidak ada bukti pelaksanaan.</t>
  </si>
  <si>
    <t>Ada jadwal kalibrasi dan  dilakukan kalibrasi Ada bukti pelaksanaan.</t>
  </si>
  <si>
    <t>5.Perbaikan dan pemeliharaan peralatan medis dan non medis</t>
  </si>
  <si>
    <t>Perbaikan dan pemeliharaan peralatan medis dan non medis terjadwal dan sudah dilakukan yang dibuktikan dengan adanya jadwal dan bukti pelaksanaan</t>
  </si>
  <si>
    <t>Tidak ada jadwal pemeliharaan peralatan dan tidak dilakukan pemeliharaan</t>
  </si>
  <si>
    <t>Jumlah Nilai Manajemen Peralatan dan Sarana Prasarana (II)</t>
  </si>
  <si>
    <t>total</t>
  </si>
  <si>
    <t xml:space="preserve">3. Manajemen Keuangan </t>
  </si>
  <si>
    <t xml:space="preserve">1.Data realisasi keuangan </t>
  </si>
  <si>
    <t xml:space="preserve"> Realisasi capaian keuangan yang disertai bukti</t>
  </si>
  <si>
    <t xml:space="preserve">Data/laporan  tidak lengkap, belum di lakukan analisa, rencana  tindak lanjut, tindak lanjut dan evaluasi </t>
  </si>
  <si>
    <t xml:space="preserve">Data/laporan lengkap, ada sebagian analisa, belum ada rencana  tindak lanjut, tindak lanjut dan evaluasi </t>
  </si>
  <si>
    <t>Ada data/laporan keuangan, analisa lengkap dengan rencana tindak lanjut, tindak lanjut dan evaluasi</t>
  </si>
  <si>
    <t>2.Data keuangan dan laporan pertanggung jawaban</t>
  </si>
  <si>
    <t>Data  pencatatan pelaporan pertanggung jawaban  keuangan ke Dinkes Kab/Kota,penerimaan dan pengeluaran , realisasi capaian keuangan yang disertai bukti</t>
  </si>
  <si>
    <t>Data dan laporan  tidak lengkap, belum ada analisa, rencana  tindak lanjut, tindak lanjut dan evaluasi</t>
  </si>
  <si>
    <t xml:space="preserve">Data/laporan lengkap,analisa  sebagian ada , rencana  tindak lanjut, tindak lanjut dan evaluasi belum ada </t>
  </si>
  <si>
    <t>Data /laporan ada, analisa lengkap dengan rencana tindak lanjut, tindak lanjut dan evaluasi</t>
  </si>
  <si>
    <t>Jumlah Nilai Kinerja Manajemen Keuangan  ( III)</t>
  </si>
  <si>
    <t>4.Manajemen Sumber Daya Manusia</t>
  </si>
  <si>
    <t>1. Rencana Kebutuhan Tenaga (Renbut)</t>
  </si>
  <si>
    <t>Tidak ada dokumen</t>
  </si>
  <si>
    <t>2.SK, uraian tugas pokok (tanggung jawab dan wewenang ) serta uraian tugas integrasi /tambahan</t>
  </si>
  <si>
    <t xml:space="preserve">Surat Keputusan Penanggung Jawab dengan uraian tugas pokok dan tugas tambahan jabatan karyawan </t>
  </si>
  <si>
    <t>Tidak ada SK tentang  Penanggung jawab dan uraian tugas</t>
  </si>
  <si>
    <t>Ada SK Penanggung Jawab dan  uraian tugas 50% karyawan</t>
  </si>
  <si>
    <t>Ada SK Penanggung Jawab dan  uraian tugas 75% karyawan</t>
  </si>
  <si>
    <t>Ada SK Penanggung Jawab dan  uraian tugas seluruh karyawan</t>
  </si>
  <si>
    <t>3. Data kepegawaian</t>
  </si>
  <si>
    <t xml:space="preserve">Data tidak lengkap, tidak ada analisa   , rencana  tindak lanjut, tindak lanjut dan evaluasi </t>
  </si>
  <si>
    <t xml:space="preserve">Data lengkap,analisa  sebagian ada , rencana  tindak lanjut, tindak lanjut dan evaluasi belum ada </t>
  </si>
  <si>
    <t>Data lengkap, analisa lengkap dengan rencana tindak lanjut, tindak lanjut dan evaluasi</t>
  </si>
  <si>
    <t xml:space="preserve"> </t>
  </si>
  <si>
    <t>1. SOP Pelayanan Kefarmasian</t>
  </si>
  <si>
    <t xml:space="preserve">SOP pengelolaan sediaan farmasi (perencanaan, permintaan/pengadaan, penerimaan, penyimpanan, distribusi, pencatatan dan pelaporan, dll) dan pelayanan farmasi klinik (penyiapan obat, penyerahan obat, pemberian informasi obat, konseling, evaluasi penggunaan obat, pemantauan terapi obat, dll) </t>
  </si>
  <si>
    <t>Tidak ada SOP</t>
  </si>
  <si>
    <t>Ada SOP, tidak lengkap</t>
  </si>
  <si>
    <t>Ada SOP, lengkap</t>
  </si>
  <si>
    <t>Ada SOP, lengkap, ada dokumentasi pelaksanaan SOP</t>
  </si>
  <si>
    <t>2. Sarana Prasarana Pelayanan Kefarmasian</t>
  </si>
  <si>
    <t>Sarana prasarana yang terstandar dalam pengelolaan sediaan farmasi (adanya pallet, rak obat, lemari obat, lemari narkotika psikotropika, lemari es untuk menyimpan obat, APAR, pengatur suhu, thermohigrometer, kartu stok, dll) dan sarana pendukung  farmasi klinik  ( alat peracikan obat, perkamen, etiket, dll)</t>
  </si>
  <si>
    <t>Tidak ada sarana prasarana</t>
  </si>
  <si>
    <t>Ada sarana prasarana, tidak lengkap sesuai kebutuhan</t>
  </si>
  <si>
    <t>Ada sarana prasarana, lengkap sesuai kebutuhan</t>
  </si>
  <si>
    <t>Ada sarana prasarana, lengkap sesuai kebutuhan, penggunaan sesuai SOP (kondisi terawat, bersih)</t>
  </si>
  <si>
    <t xml:space="preserve">3. Data dan informasi Pelayanan Kefarmasian </t>
  </si>
  <si>
    <t>Data dan informasi terkait pengelolaan sediaan farmasi (pencatatan kartu stok/sistem informasi data stok obat, laporan narkotika/psikotropika, LPLPO, laporan ketersediaan obat) maupun pelayanan farmasi klinik (dokumentasi PIO, Konseling, EPO, PTO, MESO, laporan POR, kesesuaian obat dengan Fornas) secara lengkap, rutin dan tepat waktu</t>
  </si>
  <si>
    <t xml:space="preserve">Data tidak lengkap, tidak ada analisa, tidak terarsip dengan baik, rencana tindak lanjut dan evaluasi belum ada </t>
  </si>
  <si>
    <t>Data lengkap, terarsip dengan baik, tidak ada analisa, tidak ada tindak lanjut dan evaluasi</t>
  </si>
  <si>
    <t>Data ada, terarsip dengan baik, analisa lengkap dengan rencana tindak lanjut dan evaluasi</t>
  </si>
  <si>
    <t>1.6. Manajemen Pengelolaan Data dan Informasi di Puskesmas (Puskesmas sebagai bank data)</t>
  </si>
  <si>
    <t>Jumlah Nilai Kinerja Manajemen Pengelolaan data dan informasi (VI)</t>
  </si>
  <si>
    <t>Total Nilai Kinerja Administrasi dan Manajemen (I- VI)</t>
  </si>
  <si>
    <t>Rata-rata Kinerja Administrasi dan Manajemen</t>
  </si>
  <si>
    <t>Cara perhitungan :</t>
  </si>
  <si>
    <t xml:space="preserve">1. </t>
  </si>
  <si>
    <t>Mengisi pada kolom nilai hasil sesuai dengan kondisi manajemen dengan nilai yang sesuai pada skala penilaian</t>
  </si>
  <si>
    <t xml:space="preserve">2. </t>
  </si>
  <si>
    <t>Hasil akhir adalah rata-rata dari penjumlahan nilai hasil variabel manajemen</t>
  </si>
  <si>
    <t xml:space="preserve">3. </t>
  </si>
  <si>
    <t>Hasil rata-rata dikelompokan menjadi :</t>
  </si>
  <si>
    <t>Sedang = Nilai rata-rata 5,5 - 8,4</t>
  </si>
  <si>
    <t>Kurang = Nilai rata-rata &lt; 5,5</t>
  </si>
  <si>
    <t>JENIS KEGIATAN</t>
  </si>
  <si>
    <t>Pembilang</t>
  </si>
  <si>
    <t>Penyebut</t>
  </si>
  <si>
    <t>Satuan</t>
  </si>
  <si>
    <t>Sasaran</t>
  </si>
  <si>
    <t>TERGET SASARAN (T)</t>
  </si>
  <si>
    <t>PENCAPAIAN (H)</t>
  </si>
  <si>
    <t>CAKUPAN</t>
  </si>
  <si>
    <t>Abs</t>
  </si>
  <si>
    <t>%</t>
  </si>
  <si>
    <t>A</t>
  </si>
  <si>
    <t>SASARAN KESELAMATAN PASIEN</t>
  </si>
  <si>
    <t>1. Identifikasi Pasien dengan benar</t>
  </si>
  <si>
    <t>Pasien</t>
  </si>
  <si>
    <t>2. Komunikasi efektif dalam pelayanan</t>
  </si>
  <si>
    <t>Kali</t>
  </si>
  <si>
    <t>3. Keamanan obat yang perlu diwaspadai</t>
  </si>
  <si>
    <t>item</t>
  </si>
  <si>
    <t>4. Memastikan lokasi pembedahan yang benar, prosedur yang benar, pembedahan pada pasien yang benar (penetapan di puskesmas jenis tindakan yang akan dimonitor)</t>
  </si>
  <si>
    <t>6. Mengurangi risiko cedera pasien akibat terjatuh</t>
  </si>
  <si>
    <t>pasien</t>
  </si>
  <si>
    <t>B</t>
  </si>
  <si>
    <t>PPI (PENCEGAHAN DAN PENGENDALIAN INFEKSI)</t>
  </si>
  <si>
    <t>a</t>
  </si>
  <si>
    <t>Kewaspadaan standar</t>
  </si>
  <si>
    <t>1. Kebersihan tangan</t>
  </si>
  <si>
    <t xml:space="preserve">    a. Dilakukan sosialisas cara cuci tangan yang benar minimal 1 kali/thn baik pada petugas dan pengunjung </t>
  </si>
  <si>
    <t xml:space="preserve">Pelaksanaan sosialisasi cuci tangan kepada petugas dan pengunjung puskesmas minimal 1 kali/thn </t>
  </si>
  <si>
    <t>Jumlah pelaksanaan sosialisasi cara cuci tangan yang benar kepada petugas dan pengunjung puskesmas minimal 1 kali /thn</t>
  </si>
  <si>
    <t>kali</t>
  </si>
  <si>
    <t>petugas</t>
  </si>
  <si>
    <t>2. Penerapan PPI kewaspadaan standar Penggunaan APD</t>
  </si>
  <si>
    <t>a.  Dilakukan pemantauan kepatuhan petugas terhadap pemakaian APD minimal setiap 3 bulan sekali</t>
  </si>
  <si>
    <t>Pelaksanaan pemantauan kepatuhan petugas terhadap pemakaian APD (Alat Pelindung Diri) pada kondisi yang ditetapkan Puskesmas memerlukan pemakaian APD sesuai PMK 27 tahun 2017</t>
  </si>
  <si>
    <t>Jumlah petugas yang patuh terhadap pemakaian APD pada kondisi yang telah ditetapkan Puskesmas memerlukan pemakaian APD yang dipantau minimal 3 bulan sekali</t>
  </si>
  <si>
    <t>Jumlah petugas yang berada pada kondisi yang mengharuskan  pemakaian APD  yang telah ditetapkan Puskesmas memerlukan pemakaian APD yang dipantau minimal 3 bulan sekali</t>
  </si>
  <si>
    <t>3. Penerapan PPI kewaspadaan standar Dekontaminasi Peralatan Standar Perawatan Pasien</t>
  </si>
  <si>
    <t>a.  kepatuhan petugas terhadap prosedur  sterilisasi peralatan minimal setiap 3 bulan sekali</t>
  </si>
  <si>
    <t xml:space="preserve">kepatuhan petugas terhadap prosedur sterilisasi peralatan secara berkala dan dievaluasi maksimal 3 bulan sekali. </t>
  </si>
  <si>
    <t xml:space="preserve">Kepatuhan petugas  terhadap prosedur sterilisasi peralatan pada kurun waktu tertentu </t>
  </si>
  <si>
    <t>4. Penerapan PPI kewaspadaan standar Pengendalian Lingkungan</t>
  </si>
  <si>
    <t>5. Pengelolaan Limbah</t>
  </si>
  <si>
    <t xml:space="preserve">  a. Dilakukan pemantauan pemilahan limbah infeksius dan non infeksius setiap bulan sekali </t>
  </si>
  <si>
    <t>Pelaksanaan pemantauan pemilahan limbah infeksius dan non infeksius di masing -masing ruangan pelayanan</t>
  </si>
  <si>
    <t>Jumlah ruangan yang patuh melakukan pemilahan limbah infeksius dan non infeksius pada kurun waktu tertentu</t>
  </si>
  <si>
    <t>Jumlah seluruh ruangan puskesmas yang mengharuskan dilakukan pemilahan limbah infkesius dan non infeksius</t>
  </si>
  <si>
    <t>ruangan</t>
  </si>
  <si>
    <t>6. Pengelolaan linen</t>
  </si>
  <si>
    <t xml:space="preserve">a.  kepatuhan petugas terhadap prosedur pengelolaan linen </t>
  </si>
  <si>
    <t>Pelaksanaan pemantauan prosedur terhadap prosedur pengelolaan liner secara berkala</t>
  </si>
  <si>
    <t>7. Penerapan PPI kewaspadaan standar Etika batuk dan bersin</t>
  </si>
  <si>
    <t>Pelaksanaan sosialisasi etika batuk dan bersin pada pasien/pengunjung minimal 4 kali dalam setahun</t>
  </si>
  <si>
    <t xml:space="preserve">  b. Tersedia poster etika batuk dan bersin minimal 2 poster di ruang tunggu pelayanan</t>
  </si>
  <si>
    <t>Pemasangan poster etika batuk minimal 2 poster di ruang tunggu pelayanan</t>
  </si>
  <si>
    <t>8. Penerapan PPI kewaspadaan standar Penempatan Pasien</t>
  </si>
  <si>
    <t xml:space="preserve"> a. Dilakukan pemantauan pelaksanaan pemilahan pasien di bagian pendaftaran untuk pasien yang infeksius tertentu dan non infeksius,contoh : kasus susp TB, varicella, sakit mata,dll (penetapan kasus infeksius dilakukan oleh puskesmas dari hasil kesepakatan dalam rapat PPI)</t>
  </si>
  <si>
    <t>b</t>
  </si>
  <si>
    <t>Kewaspadaan berdasarkan transmisi</t>
  </si>
  <si>
    <t>1. Berdasarkan kontak</t>
  </si>
  <si>
    <t>2. Berdasarkan droplet</t>
  </si>
  <si>
    <t>3. Berdasarkan udara/air borne precaution</t>
  </si>
  <si>
    <t>a. Dilakukan alur pelayanan khusus bagi pasien TBC ( sama dengan indikator kwaspadaan standr)</t>
  </si>
  <si>
    <t>c</t>
  </si>
  <si>
    <t>Penerapan PPI terkait pelayanan kesehatan dengan Bundles Hais</t>
  </si>
  <si>
    <t>bundles</t>
  </si>
  <si>
    <t>d</t>
  </si>
  <si>
    <t>Surveilans PPI</t>
  </si>
  <si>
    <t>1. Dilakukan surveilans kejadian phlebitis di Puskesmas rawat inap setiap 6 bulan sekali sampai dengan analisa, RTL dan TL</t>
  </si>
  <si>
    <t>Pelaksanaan surveilans Phlebitis dalam kurun waktu tertentu</t>
  </si>
  <si>
    <t>Jumlah kejadian phlebitis pada kurun waktu tertetnu</t>
  </si>
  <si>
    <t>Jumlah pasien yang diberikan perawatan cairan IV dalam kurun waktu tertentu</t>
  </si>
  <si>
    <t>kasus</t>
  </si>
  <si>
    <t>&lt; 5%</t>
  </si>
  <si>
    <t xml:space="preserve">2. Dilakukan surveilans infeksi daerah operasi bagi Puskesmas rawat jalan &amp; rawat inap setiap 6 bulan sekali sampai dengan RTL dan TL </t>
  </si>
  <si>
    <t>Pelaksanaan surveilans IDO dalam kurun waktu tertentu</t>
  </si>
  <si>
    <t>Jumlah kejadian IDO pada kurun waktu tertetnu</t>
  </si>
  <si>
    <t>Jumlah pasien yang dilakukan tindakan dalam kurun waktu tertentu</t>
  </si>
  <si>
    <t>e</t>
  </si>
  <si>
    <t>Audit dan monitroing berkala</t>
  </si>
  <si>
    <t>f</t>
  </si>
  <si>
    <t>Pendidikan dan Pelatihan</t>
  </si>
  <si>
    <t>1. Dilakukan sosialisasi/workshop PPI di Puskesmas</t>
  </si>
  <si>
    <t>Sosialisasi /workshop PPI di Puskesmas minimal 1 thn sekali</t>
  </si>
  <si>
    <t>OUTPUT KINERJA MUTU PELAYANAN PUSKESMAS :</t>
  </si>
  <si>
    <t>Kinerja Sasaran Keselamatan Pasien</t>
  </si>
  <si>
    <t xml:space="preserve">Interpretasi rata2  kinerja Mutu : </t>
  </si>
  <si>
    <t xml:space="preserve">2. Cukup bila nilai rata-rata </t>
  </si>
  <si>
    <t xml:space="preserve"> 81 - 90 % </t>
  </si>
  <si>
    <t xml:space="preserve">3. Rendah bila nilai rata-rata </t>
  </si>
  <si>
    <t>NO</t>
  </si>
  <si>
    <t>DEFINISI  OPRESIONAL</t>
  </si>
  <si>
    <t xml:space="preserve">CARA PERHITUNGAN </t>
  </si>
  <si>
    <t>SATUAN</t>
  </si>
  <si>
    <t xml:space="preserve">SASARAN </t>
  </si>
  <si>
    <t>PEMBILANG</t>
  </si>
  <si>
    <t>PENYEBUT</t>
  </si>
  <si>
    <t>SUBVARIABEL (%)</t>
  </si>
  <si>
    <t>VARIABEL (%)</t>
  </si>
  <si>
    <t xml:space="preserve">UPAYA KESEHATAN MASYARAKAT ESENSIAL </t>
  </si>
  <si>
    <t>I</t>
  </si>
  <si>
    <t>1.1. Tatanan Sehat</t>
  </si>
  <si>
    <t>Rumah Tangga Sehat yang memenuhi 10 indikator PHBS</t>
  </si>
  <si>
    <t>Rumah Tangga (RT) yang dikaji/dilaksanakan survey PHBS tatanan RT di wilayah kerja Puskesmas dan memenuhi 10 indikator PHBS pada kurun waktu satu tahun</t>
  </si>
  <si>
    <t>Jumlah Rumah Tangga yang memenuhi 10 indikator PHBS</t>
  </si>
  <si>
    <t>rumah tangga</t>
  </si>
  <si>
    <t>Institusi Pendidikan yang memenuhi 8 indikator PHBS</t>
  </si>
  <si>
    <t>Institusi Pendidikan (SD/MI, SMP/MTs,) yang dikaji/dilaksanakan survey PHBS tatanan Instistusi Pendidikan di wilayah kerja Puskesmas dan memenuhi 8 indikator PHBS pada kurun waktu satu tahun</t>
  </si>
  <si>
    <t>Jumlah Institusi Pendidikan yang memenuhi 8 indikator PHBS</t>
  </si>
  <si>
    <t>Jumlah sasaran Institusi Pendidikan yang dikaji/dilaksanakan survey PHBS dikali 100%</t>
  </si>
  <si>
    <t>institusi pendidikan</t>
  </si>
  <si>
    <t>Jumlah sasaran Pondok Pesantren yang dikaji/dilaksanakan survey PHBS di kali 100%</t>
  </si>
  <si>
    <t>ponpes</t>
  </si>
  <si>
    <t>1.2. Intervensi/Penyuluhan</t>
  </si>
  <si>
    <t>Kegiatan intervensi pada Kelompok Rumah Tangga</t>
  </si>
  <si>
    <t>Kelompok rumah tangga yang telah diintervensi terkait 10 indikator PHBS baik dengan penyuluhan kelompok dan atau bentuk intervensi lain (dengan metode apapun) oleh petugas Puskemas setiap bulan</t>
  </si>
  <si>
    <t xml:space="preserve">Kegiatan intervensi pada Institusi Pendidikan </t>
  </si>
  <si>
    <t>Institusi Pendidikan (SD/MI, SMP/MTs) yang telah diintervensi terkait 8 indikator PHBS baik dengan penyuluhan dan atau bentuk intervensi lain (dengan metode apapun) oleh petugas Puskesmas setiap bulan</t>
  </si>
  <si>
    <t xml:space="preserve">Kegiatan intervensi pada Pondok Pesantren </t>
  </si>
  <si>
    <t>Pondok Pesantren yang telah diintervensi terkait PHBS baik dengan penyuluhan dan atau bentuk intervensi lain (dengan metode apapun) oleh petugas Puskesmas di setiap bulan</t>
  </si>
  <si>
    <t>pondok pesantren</t>
  </si>
  <si>
    <t>1.3. Pengembangan UKBM</t>
  </si>
  <si>
    <t xml:space="preserve">Posyandu PURI (Purnama Mandiri) </t>
  </si>
  <si>
    <t>Posyandu yang berstrata Purnama dan Mandiri di wilayah kerja Puskesmas dalam waktu 1 tahun</t>
  </si>
  <si>
    <t>Jumlah Posyandu Purnama dan Mandiri</t>
  </si>
  <si>
    <t>Posyandu</t>
  </si>
  <si>
    <t>kelurahan</t>
  </si>
  <si>
    <t>1.4. Pengembangan Desa siaga Aktif</t>
  </si>
  <si>
    <t xml:space="preserve">Kelurahan Siaga Aktif </t>
  </si>
  <si>
    <t>Kelurahan Siaga Aktif dengan Strata Pratama, Madya, Purnama dan Mandiri di wilayah kerja Puskesmas pada kurun waktu satu tahun</t>
  </si>
  <si>
    <t xml:space="preserve">Jumlah Kelurahan Siaga Aktif  dengan Strata Pratama, Madya, Purnama dan Mandiri </t>
  </si>
  <si>
    <t>Jumlah total kelurahan dikali 100%</t>
  </si>
  <si>
    <t>Mendampingi pelaksanaan Survei Mawas Diri dan Musyawarah Masyarakat Desa tentang kesehatan</t>
  </si>
  <si>
    <t>Jumlah kelurahan yang didampingi pelaksanaan SMD dan MMD pada kurun waktu satu tahun</t>
  </si>
  <si>
    <t>Jumlah kelurahan yang didampingi</t>
  </si>
  <si>
    <t>Penggalangan kerja sama dan peningkatan kapasitas Saka Bhakti Husada (SBH)</t>
  </si>
  <si>
    <t>Jumlah pembinaan dan kegiatan oleh Puskesmas dan SBH</t>
  </si>
  <si>
    <t>jumlah pembinaan dan kegiatan oleh puskesmas dikali 100%</t>
  </si>
  <si>
    <t>II</t>
  </si>
  <si>
    <t xml:space="preserve">Pengawasan Sarana Air Bersih ( SAB ) </t>
  </si>
  <si>
    <t xml:space="preserve"> Monitoring/ Inspeksi Sanitasi/ IS terhadap Sarana Air Bersih (SAB),yaitu jaringan perpipaan, (PDAM, sambungan rumah, hidran umum, kran umum), sumur (sumur pompa tangan, sumur bor dengan pompa, sumur gali terlindung, sumur gali dengan pompa),  Perlindungan Mata Air (PMA), Penampungan Air Hujan (PAH) yang disebut sebagai sistim penyediaan air bersih (SPAM)  di wilayah kerja Puskesmas selama kurun waktu tertentu.</t>
  </si>
  <si>
    <t xml:space="preserve">Jumlah SAB yang di IS </t>
  </si>
  <si>
    <t xml:space="preserve"> Jumlah SAB yang ada dikali 100 %</t>
  </si>
  <si>
    <t>SAB</t>
  </si>
  <si>
    <t>SAB yang memenuhi syarat kesehatan</t>
  </si>
  <si>
    <t xml:space="preserve">SAB dimana hasil Inspeksi Sanitasi (IS) secara teknis sudah memenuhi syarat kesehatan (kategori resiko rendah dan sedang), sehingga aman untuk dipakai kebutuhan sehari-hari (termasuk untuk kebutuhan makan dan minum) di wilayah kerja Puskesmas pada kurun waktu tertentu </t>
  </si>
  <si>
    <t xml:space="preserve">Jumlah SAB yang di IS dan memenuhi syarat kesehatan </t>
  </si>
  <si>
    <t xml:space="preserve"> Jumlah SAB yang di inspeksi Sanitasi dikali  100 %</t>
  </si>
  <si>
    <t>Rumah tangga yang memiliki akses terhadap SAB</t>
  </si>
  <si>
    <t>RT yang memiliki akses terhadap SAB (mudah mendapatkan air bersih yang berasal dari SAB terdekat, tidak harus memiliki SAB sendiri, bisa dari SAB umum, kerabat dekat, tetangga dll) di wilayah kerja Puskesmas pada kurun waktu tertentu</t>
  </si>
  <si>
    <t xml:space="preserve">Jumlah RT yang memiliki akses SAB  </t>
  </si>
  <si>
    <t xml:space="preserve"> Jumlah RT yang ada dikali 100 %</t>
  </si>
  <si>
    <t>KK</t>
  </si>
  <si>
    <t xml:space="preserve">Pembinaan Tempat Pengelolaan Makanan ( TPM ) </t>
  </si>
  <si>
    <t xml:space="preserve">Monitoring/ Inspeksi Kesehatan Lingkungan (IKL) Tempat Pengelolaan Makanan (TPM) minimal 1 kali setahun dengan sasaran :                                                  1. Jasa Boga / Katering;                                                       2. Rumah Makan / Restoran                                         3. DAM (Depot Air Minum)                                        4. Kantin / sentra makanan jajanan                               5. Makanan Jajanan pada kurun waktu tertentu </t>
  </si>
  <si>
    <t xml:space="preserve">Jumlah TPM yang di IKL  </t>
  </si>
  <si>
    <t xml:space="preserve"> Jumlah TPM yang ada dikali 100 %</t>
  </si>
  <si>
    <t>TPM</t>
  </si>
  <si>
    <t xml:space="preserve">TPM yang memenuhi syarat kesehatan </t>
  </si>
  <si>
    <t>TPM yang dari segi fisik (sanitasi), penjamah, kualitas makanan memenuhi syarat tidak berpotensi menimbulkan kontaminasi atau dampak negatif kesehatan, lebih valid apabila disertai dengan bukti hasil Inspeksi sanitasi dan sertifikat laik hygiene sanitasi selama di wilayah kerja Puskesmas pada kurun waktu tertentu</t>
  </si>
  <si>
    <t xml:space="preserve">Jumlah TPM yang memenuhi syarat kesehatan  </t>
  </si>
  <si>
    <t>Jumlah TPM yang dibina dikali 100 %</t>
  </si>
  <si>
    <t xml:space="preserve">Pembinaan sanitasi perumahan  </t>
  </si>
  <si>
    <t xml:space="preserve">Monitoring/ Inspeksi Sanitasi/Inspeksi Kesehatan Lingkungan (IS/IKL)  rumah yang terindikasi tidak memenuhi syarat kesehatan wilayah kerja Puskesmas pada kurun waktu tertentu.                                             </t>
  </si>
  <si>
    <t xml:space="preserve">Jumlah rumah yang tidak memenuhi syarat yang di IS </t>
  </si>
  <si>
    <t>Jumlah seluruh  rumah yang tidak memenuhi syarat kesehatan dikali 100 %</t>
  </si>
  <si>
    <t>Rumah</t>
  </si>
  <si>
    <t xml:space="preserve">Rumah yang memenuhi syarat kesehatan </t>
  </si>
  <si>
    <t xml:space="preserve">Jumlah rumah yang memenuhi syarat kesehatan tahun sebelumnya ditambah rumah yang memenuhi syarat hasil IS/IKL  tahun ini </t>
  </si>
  <si>
    <t xml:space="preserve">Jumlah rumah yang ada dikali 100 % </t>
  </si>
  <si>
    <t>Pembinaan sarana TTU Prioritas</t>
  </si>
  <si>
    <t xml:space="preserve">Jumlah TTU Prioritas yang dibina </t>
  </si>
  <si>
    <t>Jumlah TTU Prioritas yang ada dikali 100 %</t>
  </si>
  <si>
    <t>TTU</t>
  </si>
  <si>
    <t xml:space="preserve">TTU Prioritas  yang memenuhi syarat kesehatan </t>
  </si>
  <si>
    <t>TTU prioritas yang memenuhi syarat kesehatan sesuai dengan pedoman yang ada, dimana secara teknis cukup aman untuk dipergunakan dan tidak memiliki resiko negatif terhadap pengguna, petugas dan lingkungan sekitar di wilayah kerja Puskesmas pada kurun waktu tertentu</t>
  </si>
  <si>
    <t>Jumlah TTU Prioritas yang memenuhi syarat kesehatan dibagi jumlah TTU Prioritas yang dibina/ yang diperiksa dikali 100 %</t>
  </si>
  <si>
    <t>Konseling Sanitasi</t>
  </si>
  <si>
    <t xml:space="preserve">Pelayanan berupa konseling sanitasi yang diberikan kepada pasien/penderita Penyakit yang Berbasis Lingkungan (PBL), yaitu  ISPA, TBC, DBD, malaria, chikungunya, flu burung, filariasis, kecacingan, diare, kulit,  keracunan makanan dan peptisida di wilayah kerja Puskesmas pada kurun waktu tertentu.  </t>
  </si>
  <si>
    <t xml:space="preserve">Jumlah pasien PBL yang dikonseling </t>
  </si>
  <si>
    <t>Jumlah Pasien PBL di wilayah Puskesmas  pada bulan yang sama dikali 100 % .</t>
  </si>
  <si>
    <t xml:space="preserve">Inspeksi Sanitasi PBL </t>
  </si>
  <si>
    <t xml:space="preserve">Inspeksi Sanitasi/Inspeksi Kesehatan Lingkungan terhadap sarana pasien PBL yang telah dikonseling </t>
  </si>
  <si>
    <t xml:space="preserve">Jumlah IS sarana pasien PBL yang dikonseling </t>
  </si>
  <si>
    <t>Jumlah pasien yang dikonseling dikali 100%</t>
  </si>
  <si>
    <t>Intervensi terhadap pasien PBL yang di IS</t>
  </si>
  <si>
    <t>Pasien PBL menindaklanjuti hasil inspeksi</t>
  </si>
  <si>
    <t xml:space="preserve">Jumlah pasien PBL yang menindaklanjuti hasil inspeksi </t>
  </si>
  <si>
    <t>Jumlah  pasien PBL yang di IS dikali 100%</t>
  </si>
  <si>
    <t>KK memiliki Akses terhadap jamban sehat</t>
  </si>
  <si>
    <t>Kepala Keluarga  (KK) yang memiliki akses jamban sehat apabila KK tersebut dengan mudah dapat menjangkau dan memanfaatkan jamban terdekat /mengakses terhadap jamban sehat di wilayah kerja Puskesmas dalam waktu 1 (satu) tahun berjalan</t>
  </si>
  <si>
    <t xml:space="preserve">Jumlah KK yang memiliki akses jamban sehat </t>
  </si>
  <si>
    <t>Jumlah KK yang ada dikali 100 %</t>
  </si>
  <si>
    <t>Desa/kelurahan yang sudah ODF</t>
  </si>
  <si>
    <t xml:space="preserve">Jumlah Desa/Kelurahan yang sudah ODF </t>
  </si>
  <si>
    <t xml:space="preserve">Jumlah desa/kelurahan yang ada dikali 100 %  </t>
  </si>
  <si>
    <t>Desa/Kel</t>
  </si>
  <si>
    <t>Jamban Sehat</t>
  </si>
  <si>
    <t>Jamban yang: dapat mencegah kontaminasi ke badan air, dapat mencegah kontak antara manusia dan tinja, tinja di tempat yang tertutup, dapat mengurangi resiko terjadinya penularan penyakit akibat terjadinya kontaminasi terhadap lingkungan sekitar, tidak berbau dan mudah dibersihkan, lubang kloset tidak berhubungan langsung dengan kotoran (sistem leher angsa, ada septic tank dll)</t>
  </si>
  <si>
    <t xml:space="preserve">Jumlah jamban sehat yang memenuhi syarat kesehatan </t>
  </si>
  <si>
    <t>Jumlah rumah  yang ada dikali 100 %</t>
  </si>
  <si>
    <t>Jamban</t>
  </si>
  <si>
    <t xml:space="preserve">Pelaksanaan Kegiatan STBM di Puskesmas </t>
  </si>
  <si>
    <t>Kegiatan pemberdayaan masyarakat desa/kelurahan dengan pendekatan STBM 5 Pilar yaitu :                                                                                      1. Tidak buang air besar di sembarang tempat,                                                2. Cuci tangan pakai sabun,                                              3. Mengelola air minum dan makanan yang aman,                                                  4. Mengelola sampah dengan benar;                                      5. Mengelola limbah cair rumah tangga dengan aman</t>
  </si>
  <si>
    <t xml:space="preserve">Jumlah Desa/ Kelurahan yang melakssanakan STBM 5 Pilar </t>
  </si>
  <si>
    <t>Jumlah Desa/ Kelurahan yang ada dikali 100 %</t>
  </si>
  <si>
    <t>III</t>
  </si>
  <si>
    <t xml:space="preserve">PENYAKIT MENULAR </t>
  </si>
  <si>
    <t>KUSTA</t>
  </si>
  <si>
    <t>RFT penderita Kusta</t>
  </si>
  <si>
    <t>Release From Treatment (RFT) bila penderita baru tipe PB 1 (satu) tahun sebelumnya dan tipe MB 2 (dua) tahun sebelumnya menyelesaikan pengobatan tepat waktu di wilayah kerja Puskesmas pada kurun waktu tertentu</t>
  </si>
  <si>
    <t xml:space="preserve">Jumlah penderita baru PB 1 (satu) tahun sebelumnya dan MB (dua) tahun sebelumnya menyelesaikan pengobatan tepat waktu dibagi </t>
  </si>
  <si>
    <t>Jumlah penderit baru ( PB ) 1 tahun sebelumnya dan MB 2 tahun sebelumnya yang mulai pengebotan di kali 100%</t>
  </si>
  <si>
    <t>Kasus</t>
  </si>
  <si>
    <t>Pemeriksaan kontak dari kasus kusta baru</t>
  </si>
  <si>
    <t>Pemeriksaan kontak serumah dan tetangga sejumlah lebih kurang 10 (sepuluh) rumah disekitar penderita Kusta baru yang diperiksa. Dengan asumsi jumlah kontak yang ada disekitar penderita sejumlah 25 orang di wilayah kerja Puskesmas pada kurun waktu tertentu</t>
  </si>
  <si>
    <t>Jumlah kontak dari kasus kusta baru yang diperiksa dalam 1 (satu) tahun dibagi jumlah kontak dari kusta baru seluruhnya dikali 100 %</t>
  </si>
  <si>
    <t>Jumlah kontak dari kusta baru seluruhnya dikali 100%</t>
  </si>
  <si>
    <t>kss</t>
  </si>
  <si>
    <t>ISPA</t>
  </si>
  <si>
    <t xml:space="preserve">Pemuan penderita Pneumonia balita </t>
  </si>
  <si>
    <t>Kasus Pneumonia balita yang ditemukan dan diberikan tatalaksana sesuai standar di wilayah kerja Puskesmas pada kurun waktu tertentu</t>
  </si>
  <si>
    <t xml:space="preserve">Jumlah penderita Pneumonia balita yang ditangani </t>
  </si>
  <si>
    <t>TB PARU (SPM 11)</t>
  </si>
  <si>
    <t>Terduga TBC yang mendapatkan pelayanan TBC standart</t>
  </si>
  <si>
    <t>Terduga TBC adalah orang yang mempunyai gejala utama batuk minimal 2 minggu dan atau mendapatkan pemeriksaan penunjang (SPM 11)</t>
  </si>
  <si>
    <t xml:space="preserve">Jumlah orang terduga TBC yang mendapatkan pelayanan TBC sesuai standart dalam kurun waktu tertentu </t>
  </si>
  <si>
    <t>Target orang dengan TBC yang ada di wilayah kerja Puskesmas pada kururn waktu 1 Tahun di kali 100%</t>
  </si>
  <si>
    <t>Penderita</t>
  </si>
  <si>
    <t>DBD</t>
  </si>
  <si>
    <t>Angka Bebas Jentik (ABJ)</t>
  </si>
  <si>
    <t>Rumah yang bebas jentik di wilayah kerja Puskesmas pada kurun waktu tertentu</t>
  </si>
  <si>
    <t xml:space="preserve">Jumlah rumah bebas jentik </t>
  </si>
  <si>
    <t xml:space="preserve"> jumlah rumah yang diperiksa jentiknya dikali 100%</t>
  </si>
  <si>
    <t>DIARE</t>
  </si>
  <si>
    <t>1.Penggunaan oralit pada balita diare</t>
  </si>
  <si>
    <t>Penderita diare balita yang berobat mendapat oralit di sarana kesehatan dan kader di wilayah kerja Puskesmas pada kurun waktu tertentu</t>
  </si>
  <si>
    <t xml:space="preserve">Jumlah penderita diare balita yang diberi oralit, minimal pemberian oralit 6 sachet di sarana kesehatan </t>
  </si>
  <si>
    <t>Total penderita diare balita dikali 100%</t>
  </si>
  <si>
    <t>Balita</t>
  </si>
  <si>
    <t>2.Penggunaan Zinc pada balita diare</t>
  </si>
  <si>
    <t>Penderita diare balita yang diberi tablet Zinc di wilayah kerja Puskesmas pada kurun waktu tertentu</t>
  </si>
  <si>
    <t xml:space="preserve">Jumlah penderita diare balita yang diberi tablet Zinc, minimal pemberian zinc 10 tablet di sarana kesehatan </t>
  </si>
  <si>
    <t>3. Pelayanan Kegiatan layanan rehidrasi oral  aktif ( LROA )</t>
  </si>
  <si>
    <t>Kegiatan LROA secara terus menerus dalam 3 bulan terakhir dalam periode pelaporan tahun berjalan</t>
  </si>
  <si>
    <t>MALARIA</t>
  </si>
  <si>
    <t>Penderita Positif Malaria yang diobati sesuai standar ( ACT )</t>
  </si>
  <si>
    <t xml:space="preserve">Jumlah penderita Malaria yang mendapat pengobatan ACT sesuai jenis Plasmodium </t>
  </si>
  <si>
    <t>Jumlah kasus malaria di kali 100%</t>
  </si>
  <si>
    <t>PENCEGAHAN DAN PENANGGULANGAN RABIES</t>
  </si>
  <si>
    <t xml:space="preserve">Orang dengan Kasus Gigitan HPR (Hewan Penular Rabies) yang ditanganani sesuai Standar Tatalaksana Kasus GHPR </t>
  </si>
  <si>
    <t>Kasus gigitan HPR yang mendapatkan pelayanan sesuai Standar tatalaksana dan atau Vaksinasi Anti Rabies (VAR) di wilayah kerja  dan atau luar wilayah kerja Puskesmas pada kurun waktu tertentu</t>
  </si>
  <si>
    <t xml:space="preserve">Jumlah orang dengan kasus Gigitan HPR yang mendapat pelayanan sesuai standar tatalasanan kasus gigitan HPR dan atau VAR </t>
  </si>
  <si>
    <t>Jumlah  orang dengan kasus Gigitan HPR DIKALI 100%. Catatan : tidak dihitung sebagai pembagi bila tidak ada kasus rabies</t>
  </si>
  <si>
    <t>HIV/ AIDS</t>
  </si>
  <si>
    <t>Orang yang beresiko terinfeksi HIV mendapatkan Pelayanan HIV Sesuai standar</t>
  </si>
  <si>
    <t xml:space="preserve">Setiap orang yang beresiko terinfeksi HIV ((Ibu Hamil, pasien TBC, pasien IMS, LSL, WPS, Waria, pengguna NAPZA (Penasun), Pasangan testing dan Warga Binaan Pemasyarakatan (WBP)) mendapatkan Pelayanan HIV Sesuai Standar oleh tenaga kesehatan sesuai kewenangannya di puskesmas dan jaringannya serta lapas/rutan narkotika (SPM 12) </t>
  </si>
  <si>
    <t xml:space="preserve">Jumlah orang beresiko terinfeksi HIV yang mendapatkan Pelayanan HIV sesuai standar </t>
  </si>
  <si>
    <t xml:space="preserve"> TARGET Jumlah orang yang beresiko terinfeksi HIV  dalam kurun waktu 1 tahun DIKALI 100%</t>
  </si>
  <si>
    <t xml:space="preserve">PENYAKIT TIDAK MENULAR  MENULAR </t>
  </si>
  <si>
    <t>HIPERTENSI (SPM 8)</t>
  </si>
  <si>
    <t>Setiap Penderita hipertensi mendapatkan pelayanan kesehatan sesuai standar</t>
  </si>
  <si>
    <t>Jumlah penderita hieprtensi yang mendapatkan pelayanan kesehatan sesuai standar di wilayah kerja puskesmas dalam kurun waktu satu tahun.</t>
  </si>
  <si>
    <t>Pelayanan kesehatan hipertensi adalah pelayanan kesehatan sesuai standar yang meliputi :</t>
  </si>
  <si>
    <t>Ket : Estimasi Penderita HT sesuai dgn SK Kepala Dinas ttg target Kegiatan Program Kesehatan tahun 2019</t>
  </si>
  <si>
    <t>1. Pengukuran tekakanan darah dilakukan minimal satu kali sebulan di fasilitas pelayanan kesehatan</t>
  </si>
  <si>
    <t>2. Edukasi perubahan gaya hidup dan / atau kepatuhan minum obat.</t>
  </si>
  <si>
    <t>3. Melakukan rujukan jika diperlukan</t>
  </si>
  <si>
    <t>DIABETES MILITUS (SPM 9)</t>
  </si>
  <si>
    <t>Setiap penderita Diabetes militus mendapatkan pelayanan kesehatan sesuai standar</t>
  </si>
  <si>
    <t>Jumlah penderita Diabetes Militus yang mendapatkan pelayanan kesehatan sesuai standar di wilayah kerja puskesmas dalam kurun waktu satu tahun.</t>
  </si>
  <si>
    <t>Pelayanan kesehatan penderita diabetes militus sesuai standar meliputi :</t>
  </si>
  <si>
    <t>Ket : Estimasi Penderita DM sesuai dgn SK Kepala Dinas ttg target Kegiatan Program Kesehatan tahun 2019</t>
  </si>
  <si>
    <t>1. Pengukuran gula darah dilakukan minimal satu kali sebulan di fasilitas pelayanan kesehatan</t>
  </si>
  <si>
    <t>2. Edukasi perubahan gaya hidup dan / atau nutrisi</t>
  </si>
  <si>
    <t>3. Terapi farmakologi</t>
  </si>
  <si>
    <t>4. Melakukan rujukan jika diperlukan</t>
  </si>
  <si>
    <t>ODGJ</t>
  </si>
  <si>
    <t>Setiap penderita ODGJ berat mendapat pelayanan kesehatan sesuai standar</t>
  </si>
  <si>
    <t>Pelayanan kesehatan Penderita Orang Dengan Gangguan Jiwa Berat ( ODGJ ) Berat dilakukan oleh dokter dan atau perawat terlatih jiwa, yaitu:</t>
  </si>
  <si>
    <t>1. Pemeriksaan kesehatan jiwa meliputi : pemeriksaan status mental dan wawancara</t>
  </si>
  <si>
    <t>Ket : Estimasi Penderita ODGJ Berat sesuai dgn SK Kepala Dinas ttg target Kegiatan Program Kesehatan tahun 2019</t>
  </si>
  <si>
    <t>2. Edukasi kepatuhan minum obat</t>
  </si>
  <si>
    <t xml:space="preserve">PENCEGAHAN PENYAKIT TIDAK MENULAR </t>
  </si>
  <si>
    <t>1.Desa/Kelurahan yang melaksanakan kegiatan Posbindu PTM</t>
  </si>
  <si>
    <t>Desa/Kelurahan melaksanakan kegiatan Pos Binaan Terpadu Penyakit Tidak Menular ( Posbindu PTM )untuk scrining/dekteksi dini, pemantauan, dan tindak lanjut dini faktor risiko PTM  antara lain : Hipertensi dan Diabetes Militus.</t>
  </si>
  <si>
    <t>2. Sekolah yang ada di wilayah kerja Puskesmas atau Puskesmas melaksanakan KTR</t>
  </si>
  <si>
    <t xml:space="preserve">Semua sekolah yang ada di wilayah Puskesmas melaksanakan Kawasan Tanpa Rokok ( KTR ) ( 100 % bebas asap rokok ), yaitu </t>
  </si>
  <si>
    <t>1. Tidak ditemukan orang merokok di dalam gedung</t>
  </si>
  <si>
    <t>2. Tidak ditemukan ruang merokok didalam gedung</t>
  </si>
  <si>
    <t>3. Tidak tercium bau rokok</t>
  </si>
  <si>
    <t>4. Tidak ditemukan puntung rokok</t>
  </si>
  <si>
    <t>5. Tidak ditemukan penjualan rokok</t>
  </si>
  <si>
    <t>6. Tidak ditemukan asbak atau korek api</t>
  </si>
  <si>
    <t>7. Tidak ditemukan iklan atau promosi rokok</t>
  </si>
  <si>
    <t>3. Setiap warga negara Indoseia usia 15 - 59 tahun mendapatkan skrining kesehatan sesuai standar</t>
  </si>
  <si>
    <t>Skrining kesehatan usia 15-59 tahun dilakukan di Puskesmas dan jaringannya serta fasilitas kesehatan  swasta yang bekerjasama dengan pemerintah  dan atau  BPJS  minimal 1 tahun sekali meliputi :</t>
  </si>
  <si>
    <t>Jumlah penduduk usia 15-59 tahun yang mendapat pelayanan skrining kesehatan sesuai standar dibagi jumlah penduduk usia 15-59 tahun di wilayah kerja puskesmas dikali 100%</t>
  </si>
  <si>
    <t>1. Anamnese perilaku bersiko</t>
  </si>
  <si>
    <t>2. Pengukuran tinggi badan,berat badan dan lingkar perut</t>
  </si>
  <si>
    <t>3. Pengukuran tekanan darah</t>
  </si>
  <si>
    <t>4. Pemeriksaan gula darah</t>
  </si>
  <si>
    <t>5. Melakukan rujukan jika diperlukan</t>
  </si>
  <si>
    <t>6. Memberikan Penyuluhan</t>
  </si>
  <si>
    <t>7.  Pemeriksaan Payudara Klinis (SADANIS ) dan Pemeriksaan Inspeksi Visual dengan Asam asetat      ( IVA ) bagi wanita usia 30-50 tahun yang telah menikah  atau yang mempunyai riawayat berhubungan seksual berisiko</t>
  </si>
  <si>
    <t>C</t>
  </si>
  <si>
    <t>IMUNISASI</t>
  </si>
  <si>
    <t>1.IDL (Imunisasi Dasar Lengkap)</t>
  </si>
  <si>
    <t xml:space="preserve">Jumlah bayi yang mendapatkan IDL </t>
  </si>
  <si>
    <t>Jumlah bayi lahir hidup dikali 100%</t>
  </si>
  <si>
    <t>Anak</t>
  </si>
  <si>
    <t>IV</t>
  </si>
  <si>
    <t>1.Pelayanan kesehatan  untuk  ibu hamil (K1) (SPM1)</t>
  </si>
  <si>
    <t>Kunjungan pertama kali ibu hamil untuk mendapatkan  pelayanan antenatal/Ante Natal Care (ANC) sesuai standar oleh petugas kesehatan pada kurun waktu tertentu.</t>
  </si>
  <si>
    <t xml:space="preserve">Jumlah Ibu hamil yang mendapatkan pelayanan ANC sesuai standar (K1) </t>
  </si>
  <si>
    <t>Jumlah sasaran bumil di satu wilayah kerja dalam kurun waktu yang sama x 100%</t>
  </si>
  <si>
    <t>bumil</t>
  </si>
  <si>
    <t xml:space="preserve">Jumlah ibu hamil yang mendapatkan pelayanan ANC sesuai standar (K4) </t>
  </si>
  <si>
    <t>3.Pelayanan Persalinan oleh tenaga kesehatan (Pn) (SPM 2)</t>
  </si>
  <si>
    <t>Ibu dengan komplikasi kebidanan yang ditangani secara definitif (sampai selesai) di fasyankes dasar dan rujukan pada kurun waktu tertentu. Komplikasi yang mengancam jiwa Ibu antara lain : abortus, hiperemisis gravidarum, perdarahan per vagina, hipertensi dalam kehamilan, kehamilan lewat waktu, ketuban pecah dini, kelainan letak/presentasi janin, partus macet/distosia, infeksi berat, sepsis, kontraksi dini/ persalinan prematur, kehamilan ganda dan kasus non obstetri.</t>
  </si>
  <si>
    <t xml:space="preserve">Jumlah ibu hamil,bersalin dan nifas dengan komplikasi kebidanan yang mendapatkan pelayanan sampai selesai dibagi 20% </t>
  </si>
  <si>
    <t>Jlh perkiraan bumil resti yg ada diwilayah kerja Puskesmas ( 20 % dari jlh bumil) x 100%</t>
  </si>
  <si>
    <t>4.Pelayanan Persalinan oleh tenaga kesehatan di fasilitas kesehatan (SPM 2)</t>
  </si>
  <si>
    <t>Ibu bersalin yang mendapat pertolongan persalinan oleh tenaga kesehatan yang mempunyai kompetensi kebidanan di fasilitas pelayanan kesehatan pada kurun waktu tertentu</t>
  </si>
  <si>
    <t xml:space="preserve">Jumlah persalinan oleh tenaga kesehatan yang kompeten  di fasilitas pelayanan kesehatan </t>
  </si>
  <si>
    <t>Jumlah sasaran ibu bersalin X 100 %</t>
  </si>
  <si>
    <t>5.Pelayanan Nifas  oleh tenaga kesehatan (KF) (SPM 2)</t>
  </si>
  <si>
    <t>Pelayanan kepada ibu masa 6 (enam) jam sampai dengan 42 hari pasca bersalin sesuai standar paling  sedikit 3 (tiga)kali, 1(satu) kali pada 6 jam pasca persalinan sd 3 (tiga) hari; 1(satu) kali pada hari ke 4 (empat) sd hari ke 28 dan 1 (satu) kali pada hari ke 29 sd hari ke 42 (termasuk pemberian Vit A 200.000 IU 2 (dua) kali serta persiapan dan atau pemasangan KB) pada kurun waktu tertentu</t>
  </si>
  <si>
    <t xml:space="preserve">Jumlah ibu nifas yang memperoleh 3 kali pelayanan nifas sesuai standar </t>
  </si>
  <si>
    <t>Sasaran ibu bersalin X 100%</t>
  </si>
  <si>
    <t>6.Penanganan komplikasi kebidanan (PK) (SPM2)</t>
  </si>
  <si>
    <t>Jumlah ibu hamil,bersalin dan nifas dengan komplikasi kebidanan yang mendapatkan pelayanan sampai selesai dibagi 20% sasaran  ibu  hamil  dikali 100%</t>
  </si>
  <si>
    <t xml:space="preserve"> 20% sasaran  ibu  hamil  dikali 100%</t>
  </si>
  <si>
    <t>7. Ibu hamil yang diperiksa HIV (SPM 1 &amp; 12)</t>
  </si>
  <si>
    <t xml:space="preserve">Jumlah ibu hamil K1 yang diperiksa HIV </t>
  </si>
  <si>
    <t>Jumlah ibu hamil K1 dikali 100 %</t>
  </si>
  <si>
    <t>KESEHATAN BAYI (SPM3)</t>
  </si>
  <si>
    <t xml:space="preserve">1.Pelayanan Kesehatan neonatus pertama ( KN1) </t>
  </si>
  <si>
    <t>Neonatus yang mendapatkan pelayanan sesuai standar  pada 6 ( enam) sd 48 (empat puluh delapan) jam setelah lahir. Pelayanan yang diberikan  meliputi: Inisiasi Menyusu Dini (IMD), salep mata, perawatan tali pusat, injeksi vitamin  K1, imunisasi Hepatitis B (HB0) dan Manajemen Terpadu Bayi Muda (MTBM)</t>
  </si>
  <si>
    <t xml:space="preserve">Jumlah neonatus yang mendapat pelayanan sesuai standar pada 6-48 jam setelah lahir </t>
  </si>
  <si>
    <t xml:space="preserve"> sasaran lahir hidup dikali 100%</t>
  </si>
  <si>
    <t>Bulin</t>
  </si>
  <si>
    <t xml:space="preserve">2.Pelayanan Kesehatan Neonatus 0 - 28 hari (KN lengkap) </t>
  </si>
  <si>
    <t xml:space="preserve">Jumlah neonatus umur 0-28 hari yang memperoleh 3 kali pelayanan kunjungan neonatal sesuai standar </t>
  </si>
  <si>
    <t>Bufas</t>
  </si>
  <si>
    <t>3.Penanganan komplikasi neonatus</t>
  </si>
  <si>
    <t>Neonatus dengan  komplikasi yang mendapat penanganan sesuai standar oleh tenaga kesehatan kompeten pada tingkat pelayanan dasar dan rujukan pada kurun waktu tertentu.Neonatal dengan komplikasi adalah neonatus dengan penyakit dan kelainan yang dapat menyebabkan kesakitan, kecacatan dan/kematian, dan neonatus dengan komplikasi meliputi trauma lahir, asfiksia, ikterus, hipotermi,Tetanus Neonatorum, sepsis, Bayi Berat Badan Lahir (BBLR) kurang dari 2500 gr, kelainan kongenital, sindrom gangguan pernafasan maupun termasuk klasifikasi kuning dan merah pada MTBM .</t>
  </si>
  <si>
    <t xml:space="preserve">Jumlah neonatus dengan komplikasi yang mendapat penanganan sesuai standar </t>
  </si>
  <si>
    <t xml:space="preserve"> 15% sasaran lahir hidup kali 100%</t>
  </si>
  <si>
    <t>4.Pelayanan kesehatan bayi 29 hari - 11 bulan</t>
  </si>
  <si>
    <t>Bayi yang mendapatkan pelayanan paripurna sesuai standar minimal 4 (empat) kali yaitu 1 (satu) kali pada umur 29 hari – 2  bulan; 1 (satu) kali pada umur 3-5 bulan, 1 (satu) kali pada umur 6-8 bulan dan 1( satu) kali pada umur 9-11 bulan sesuai standar dan telah lulus KN lengkap pada kurun waktu tertentu. Pelayanan kesehatan tersebut meliputi pemberian injeksi Vitamin K1 , pemberian Vitamin A 1 (satu) kali, imunisasi dasar lengkap, SDIDTK 4 kali bila sakit di MTBS.</t>
  </si>
  <si>
    <t xml:space="preserve">Jumlah bayi usia 29 hari- 11 bulan yang telah memperoleh 4 kali pelayanan kesehatan sesuai standar </t>
  </si>
  <si>
    <t xml:space="preserve"> sasaran bayi dikali 100%</t>
  </si>
  <si>
    <t>1. Pelayanan  kesehatan anak balita (12 - 59 bulan)</t>
  </si>
  <si>
    <t>Anak balita  umur 12-59 bulan yang memperoleh pelayanan sesuai standar, meliputi pemantauan pertumbuhan minimal 8 (delapan)  kali dalam 1 (satu) tahun; pemantauan perkembangan minimal 2 (dua) kali dalam 1 (satu) tahun; pemberian vitamin A dosis tinggi 2 (dua)  kali dalam 1 (satu) tahun pada kurun waktu tertentu.</t>
  </si>
  <si>
    <t xml:space="preserve">Jumlah anak balita umur 12-59 bulanyang memperoleh pelayanan kesehatan sesuai standar </t>
  </si>
  <si>
    <t xml:space="preserve"> sasaran anak balita dikali 100%</t>
  </si>
  <si>
    <t>neonatus</t>
  </si>
  <si>
    <t xml:space="preserve">Jumlah balita umur 0-59 bulan yang mendapat pelayanan kesehatan balita sesuai standar </t>
  </si>
  <si>
    <t xml:space="preserve"> sasaran  balita dikali 100%</t>
  </si>
  <si>
    <t>bblr</t>
  </si>
  <si>
    <t>3.Pelayanan  kesehatan Anak pra sekolah (60 - 72 bulan)</t>
  </si>
  <si>
    <t>Anak pra sekolah umur  60-72 bulan  yang memperoleh pelayanan sesuai standar meliputi pemantauan pertumbuhan minimal 8 (delapan) kali dalam 1 (satu) tahun; pemantauan perkembangan minimal 2 (dua) kali dalam 1 (satu) tahun pada kurun waktu tertentu.</t>
  </si>
  <si>
    <t xml:space="preserve">Jumlah anak umur 60-72 bulan yang memperoleh pelayanan kesehatan sesuai standar </t>
  </si>
  <si>
    <t xml:space="preserve"> sasaran anak prasekolah dikali 100%</t>
  </si>
  <si>
    <t>Kesehatan Anak Usia Sekolah dan Remaja</t>
  </si>
  <si>
    <t xml:space="preserve">Pelayanan kesehatan remaja </t>
  </si>
  <si>
    <t>Remaja  usia 10 – 18 tahun yang sekolah dan yang  tidak sekolah yang mendapatkan pelayanan kesehatan remaja  berupa pemberian Komunikasi, Informasi dan Edukasi (KIE) pelayanan medis dan  konseling  di wilayah kerja Puskesmas pada kurun waktu tertentu .</t>
  </si>
  <si>
    <t>Jumlah remaja pada Badan Pusat Statistik (BPS) dikali 100%</t>
  </si>
  <si>
    <t>V</t>
  </si>
  <si>
    <t>Cakupan Inisiasi Menyusu Dini pada bayi baru lahir (SPM 2 &amp; 3)</t>
  </si>
  <si>
    <t>Cakupan bayi baru lahir hidup mendapat inisiasi menyusu dini /IMD minimal 1 jam setelah kelahiran (segera setelah lahir hidup bayi diletakkan di atas dada ibunya, kontak kulit ibu dan bayi, bayi mencari puting dan menyusu sampai puas, proses ini berlangsung min 1 jam) di suatu wilayah pada kurun waktu tertentu</t>
  </si>
  <si>
    <t>Jumlah bayi baru lahir  hidup mendapat IMD minimal 1  jam setelah kelahiran di suatu wilayah pada kurun waktu tertentu</t>
  </si>
  <si>
    <t>Jumlah seluruh bayi baru lahir hidup di satu wilayah dalam kurun waktu yang sama x 100%</t>
  </si>
  <si>
    <t>Bayi</t>
  </si>
  <si>
    <t>Cakupan ASI Eksklusif 0-6 bulan (SPM 4)</t>
  </si>
  <si>
    <t>Cakupan bayi 0-6 bulan mendapat ASI Ekslusif</t>
  </si>
  <si>
    <t xml:space="preserve">Jumlah bayi 0 - 6 bln yang masih mendapatkan  ASI Eksklusif </t>
  </si>
  <si>
    <t xml:space="preserve">Jumlah seluruh bayi 0-6 bulan yang ada dalam kurun waktu tertentu </t>
  </si>
  <si>
    <t>Pemberian kapsul vitamin A dosis tinggi pada bayi umur 6-11 bulan 1 kali dalam setahun (SPM 4)</t>
  </si>
  <si>
    <t>Bayi umur 6-11 bulan mendapat kapsul vitamin A biru (100.000 IU)  1 kali dalam setahun di wilayah kerja Puskesmas pada kurun waktu tertentu pada kurun waktu tertentu</t>
  </si>
  <si>
    <t xml:space="preserve">Jumlah bayi umur 6-11 bulan mendapat kapsul Vitamin A biru (100.000 IU) 1 kali dalam setahun </t>
  </si>
  <si>
    <t xml:space="preserve">jumlah bayi umur 6-11 bulan yang ada dikali 100% </t>
  </si>
  <si>
    <t xml:space="preserve"> Pemberian kapsul  vitamin A dosis tinggi pada balita umur 12-59 bulan 2 (dua) kali setahun (SPM4)</t>
  </si>
  <si>
    <t xml:space="preserve">Anak balita umur 12-59 bulan mendapat kapsul vitamin A merah (200.000 IU) 2 kali pertahun di wilayah kerja Puskesmas pada kurun waktu tertentu </t>
  </si>
  <si>
    <t xml:space="preserve">Jumlah anak balita umur 12-59 bulan mendapat kapsul vitamin A merah (200.000 IU) 2 ( dua) kali per tahun </t>
  </si>
  <si>
    <t>jumlah anak balita umur 12-59 bulan yang ada di wilayah kerja Puskesmas dikali 100%</t>
  </si>
  <si>
    <t>Pemberian 90 tablet Besi pada ibu hamil  (SPM 1)</t>
  </si>
  <si>
    <t xml:space="preserve">Ibu hamil yang selama kehamilannya mendapat  minimal 90 (sembilan puluh) tablet Besi kumulatif di wilayah kerja Puskesmas pada kurun waktu tertentu                 </t>
  </si>
  <si>
    <t>Jumlah ibu hamil yang selama kehamilan  mendapat minimal 90  (sembilan puluh) TTD</t>
  </si>
  <si>
    <t xml:space="preserve"> jumlah sasaran bumil di wilayah kerja Puskesmas kerja dikali 100%</t>
  </si>
  <si>
    <t>Pemberian Tablet Tambah Darah pada Remaja Putri (SPM 5)</t>
  </si>
  <si>
    <t>Seluruh Remaja Putri (SMP dan SMA) yang mendapat   1 (satu) tablet tambah darah per minggu sepanjang tahun di suatu wilayah kerja Puskesmas pada kurun waktu tertentu</t>
  </si>
  <si>
    <t xml:space="preserve">Jumlah remaja putri yang mendapat 1 (satu) tablet tambah darah per minggu   dibagi jumlah remaja putri di suatu wilayah kerja  dikali 100% </t>
  </si>
  <si>
    <t>Jumlah Remaja Putri yg ada wilayah kerja Puskesmas</t>
  </si>
  <si>
    <t>Pemberian Makanan Tambahan pada balita kurus</t>
  </si>
  <si>
    <t>Jumlah balita dengan status gizi sangat kurus dan kurus berdasarakan indeks Berat Badan menurut Panjang Badan (BB/PB) atau Berat Badan menurut Tinggi Badan (BB/TB) sesuai kepmenkes RI no 1995/menkes/SK/XII/2010 yang mendapatkan makanan tambahan di suatu wilayah pada kurun waktu tertentu</t>
  </si>
  <si>
    <t>Jumlah Balita Kurus yang mendapat makanan tambahan</t>
  </si>
  <si>
    <t>Jumlah Balita Kurus  yg ada wilayah kerja Puskesmas</t>
  </si>
  <si>
    <t>Penanganan Balita gizi buruk yang ditemukan</t>
  </si>
  <si>
    <t>Jumlah balita (0-59 bulan) dengan status gizi sangat kurus berdasarkan indeks Berat Badan menurut Tinggi Badan (BB/TB) sesuai dengan Kepmenkes RI no 1995/menkes/SK/XII/2010 dan/atau terdapat tanda klinis gizi buruk lainnya yang di rawat inap maupun rawat jalan difasilitas pelayanan kesehatan dan masyarakat sesuai dengan tata laksana gizi buruk di suatu wilayah kerja pada kurun waktu tertentu</t>
  </si>
  <si>
    <t>Jumlah kasus balita gizi buruk yang mendapat perawatan sesuai tata laksana penanganan gizi buruk di suatu wilayah kerja pada kurun waktu tertentu</t>
  </si>
  <si>
    <t>Jumlah kasus gizi buruk yang ditemukan di satu wilayah  kerja dalam kurun waktu tertentu x 100%</t>
  </si>
  <si>
    <t>Pelayanan kesehatan pada usia lanjut --&gt; pindah ke KIA ukm esensial ( SPM 7)</t>
  </si>
  <si>
    <t>Seluruh warga negara lansia (Usia di atas 60 tahun) di berikan pelayanan minimal 1 (satu) kali dalam 1 (satu) tahun berupa skrining  kesehatan pemeriksaan berat badan, tinggi badan, dan lingkar perut ; pemeriksaan tekanan darah ; pemeriksaan kolesterol ; pemeriksaan gula darah ;  pemeriksaan gangguan mental ; pemeriksaan gangguan kognetif ; pemeriksaan tingkat kemandirian usia lanjut ; dan anamnesa perilaku beresiko</t>
  </si>
  <si>
    <t>jumlah warga negara berusia 60 tahun atau lebih yang mendapat skrining kesehatan sesuai standar minimal 1 (satu) kali yang ada di suatu wilayah kerja puskesmas dalam kurun waktu 1 (satu) tahun</t>
  </si>
  <si>
    <t xml:space="preserve">Jumlah semua warga negara berusia 60 tahun atau lebih yang ada di suatu wilayah kerja puskesmas dalam kurun waktu 1 (satu) tahun yang sama </t>
  </si>
  <si>
    <t>Pemantauan kesehatan pada anggota kelompok usila yang dibina sesuai standar</t>
  </si>
  <si>
    <t>Jumlah lanjut usia anggota kelompok yang ditimbang berat badan serta diukur tinggi badan dalam setahun</t>
  </si>
  <si>
    <t>individu</t>
  </si>
  <si>
    <t>kk</t>
  </si>
  <si>
    <t>klp</t>
  </si>
  <si>
    <t>UPAYA KESEHATAN PERORANGAN</t>
  </si>
  <si>
    <t>RAWAT JALAN</t>
  </si>
  <si>
    <t xml:space="preserve">Kelengkapan pengisian rekam medik </t>
  </si>
  <si>
    <t xml:space="preserve">Pelaksanaan monitoring kelengkapan rekam medik  </t>
  </si>
  <si>
    <t>Jumkah rekam medik  yg lengkap pengisianya</t>
  </si>
  <si>
    <t>Jumkah rekam medik  yang diperiksa pada kurun waktu tertentu</t>
  </si>
  <si>
    <t>RM</t>
  </si>
  <si>
    <t>Cakupan pemakaian obat generik</t>
  </si>
  <si>
    <t>Jumlah item obat generik yang diresepkan di puskesmas dan pusban</t>
  </si>
  <si>
    <t>Jumlah obat generik dalam resep</t>
  </si>
  <si>
    <t>Jumlah obat dalam resep</t>
  </si>
  <si>
    <t>item obat</t>
  </si>
  <si>
    <t xml:space="preserve">Pelaksanaan PME </t>
  </si>
  <si>
    <t xml:space="preserve">PME adalah kegiatan pemantapan mutu yang diselenggaralan secara periodik oleh pihak lain di luar laboratorium yang bersangkutan untuk memantau dan menilai penampilan suatu laboratorium di bidang pemeriksaan tertentu. </t>
  </si>
  <si>
    <t xml:space="preserve">Jumlah PME dengan nilai baik </t>
  </si>
  <si>
    <t xml:space="preserve"> Jumlah PME yang diikuti DIKALI 100%</t>
  </si>
  <si>
    <t xml:space="preserve">Pelaksanaan PMI </t>
  </si>
  <si>
    <t>Kegiatan pencegahan dan pengawasan yang dilaksanakan oleh setiap Lab secara terus menerus agar diperoleh hasil pemeriksaan yang tepat serta mendeteksi adanya kesalahan dan memperbaikinya dengan tahapan praanalitik, analiti dan pasca analitik</t>
  </si>
  <si>
    <t xml:space="preserve">Jumlah PMI dengan nilai baik </t>
  </si>
  <si>
    <t xml:space="preserve"> Jumlah PMI yang di lakukan DIKALI 100%</t>
  </si>
  <si>
    <t>RAWAT INAP</t>
  </si>
  <si>
    <t>BOR (Bed Occupation Rate)</t>
  </si>
  <si>
    <t>Jumlah hari perawatan dalam 1 bulan</t>
  </si>
  <si>
    <t>Hasil kali jumlah tempat tidur dengan jumlah hari dalam satu bulan dikali 100%</t>
  </si>
  <si>
    <t>persen</t>
  </si>
  <si>
    <t>AVLOS (Average Lengt Of Stay)</t>
  </si>
  <si>
    <t>Jumlah lama dirawat</t>
  </si>
  <si>
    <t>Jumlah pasien keluar</t>
  </si>
  <si>
    <t>hari</t>
  </si>
  <si>
    <t>KINERJA UKM ESENSIAL</t>
  </si>
  <si>
    <t xml:space="preserve">UPAYA KESEHATAN MASYARAKAT PENGEMBANGAN </t>
  </si>
  <si>
    <t>SPIDER CHART</t>
  </si>
  <si>
    <t>PKP PUSKESMAS</t>
  </si>
  <si>
    <t>TAHUN 2019</t>
  </si>
  <si>
    <t>Promosi Kesehatan</t>
  </si>
  <si>
    <t>Kesehatan Lingkungan</t>
  </si>
  <si>
    <t>Perkesmas</t>
  </si>
  <si>
    <t>KINERJA UKM PENGEMBANGAN</t>
  </si>
  <si>
    <t>KINERJA MUTU MANAJEMEN</t>
  </si>
  <si>
    <t>Manajemen Umum</t>
  </si>
  <si>
    <t>KINERJA MUTU PELAYANAN</t>
  </si>
  <si>
    <t>Manajemen Peralatan dan Sarana Prasarana</t>
  </si>
  <si>
    <t xml:space="preserve">Manajemen Keuangan </t>
  </si>
  <si>
    <t>Manajemen Sumber Daya Manusia</t>
  </si>
  <si>
    <t>Manajemen Pengelolaan Data dan Informasi di Puskesmas (Puskesmas sebagai bank data)</t>
  </si>
  <si>
    <t>buah</t>
  </si>
  <si>
    <t>11 =(10/8)</t>
  </si>
  <si>
    <t>orang</t>
  </si>
  <si>
    <t>sekolah</t>
  </si>
  <si>
    <t>6 bulan Februari-Agustus</t>
  </si>
  <si>
    <t xml:space="preserve">Jumlah seluruh bayi 6 bulan yang ada dalam kurun waktu tertentu </t>
  </si>
  <si>
    <t xml:space="preserve">Jumlah bayi 6 bln yang lolos mendapatkan  ASI Eksklusif </t>
  </si>
  <si>
    <t>Cakupan bayi 6 bulan mendapat ASI Ekslusif</t>
  </si>
  <si>
    <t>Cakupan ASI Eksklusif 6 bulan lolos ASI eksklusif (SPM 4)</t>
  </si>
  <si>
    <t>&lt;6 bulan Februari Agustus</t>
  </si>
  <si>
    <r>
      <rPr>
        <sz val="9"/>
        <color theme="1"/>
        <rFont val="Cambria"/>
        <family val="1"/>
        <scheme val="major"/>
      </rPr>
      <t xml:space="preserve">Balita  umur 0-59 bulan yang memperoleh pelayanan sesuai standar, meliputi penimbangan  minimal 8 (delapan)  kali dalam 1 (satu) tahun; pengukuran panjang/ tinggi badan minimal 2 (dua) kali dalam 1 (satu) tahun; pemberian kapsul  vitamin A dosis tinggi 2 (dua) kali dalam 1 (satu) tahun dan pemberian Imunisasi dasar lengkap dalam kurun waktu 1 (satu) tahun                                    </t>
    </r>
    <r>
      <rPr>
        <b/>
        <sz val="9"/>
        <color theme="1"/>
        <rFont val="Cambria"/>
        <family val="1"/>
        <scheme val="major"/>
      </rPr>
      <t xml:space="preserve">      (Standar Pelayanan Minimal ke 4)</t>
    </r>
  </si>
  <si>
    <r>
      <rPr>
        <sz val="9"/>
        <color theme="1"/>
        <rFont val="Cambria"/>
        <family val="1"/>
        <scheme val="major"/>
      </rPr>
      <t>2. Pelayanan  kesehatan balita (0 - 59 bulan)</t>
    </r>
    <r>
      <rPr>
        <b/>
        <sz val="9"/>
        <color theme="1"/>
        <rFont val="Cambria"/>
        <family val="1"/>
        <scheme val="major"/>
      </rPr>
      <t xml:space="preserve"> (SPM 4)</t>
    </r>
  </si>
  <si>
    <r>
      <rPr>
        <sz val="9"/>
        <color rgb="FF000000"/>
        <rFont val="Cambria"/>
        <family val="1"/>
        <scheme val="major"/>
      </rPr>
      <t xml:space="preserve">Neonatus umur 0-28 hari yang memperoleh pelayanan kesehatan sesuai standar  paling sedikit 3 (tiga) kali dengan distribusi waktu :                                1 (satu) kali pada 6 – 48 jam setelah lahir;                                                                            1 ( satu) kali pada hari ke 3 – 7;                                1 (satu)  kali pada hari ke 8 – 28 pada kurun waktu tertentu                                 </t>
    </r>
    <r>
      <rPr>
        <b/>
        <sz val="9"/>
        <color rgb="FF000000"/>
        <rFont val="Cambria"/>
        <family val="1"/>
        <scheme val="major"/>
      </rPr>
      <t>(Standar Pelayanan Minimal ke 3)</t>
    </r>
  </si>
  <si>
    <t>Akseptor</t>
  </si>
  <si>
    <t>Jumlah PUS wilayah kerja Puskesmas Palaran</t>
  </si>
  <si>
    <t>Jumlah peserta Kb Aktif</t>
  </si>
  <si>
    <t xml:space="preserve">Akseptor KB Aktif adalah kunjungan akseptor  KB baru dan akseptor  KB lama pada usia produktif  </t>
  </si>
  <si>
    <t>8. Pelayanan KB aktif</t>
  </si>
  <si>
    <r>
      <rPr>
        <sz val="9"/>
        <color rgb="FF000000"/>
        <rFont val="Cambria"/>
        <family val="1"/>
        <scheme val="major"/>
      </rPr>
      <t xml:space="preserve">Ibu hamil yang melakukan ANC pertama kali/kunjungan pertama ke Puskesmas ( K1) dan diperiksa </t>
    </r>
    <r>
      <rPr>
        <i/>
        <sz val="9"/>
        <color rgb="FF000000"/>
        <rFont val="Cambria"/>
        <family val="1"/>
        <scheme val="major"/>
      </rPr>
      <t>Human Imuno Deficiency Virus</t>
    </r>
    <r>
      <rPr>
        <sz val="9"/>
        <color rgb="FF000000"/>
        <rFont val="Cambria"/>
        <family val="1"/>
        <scheme val="major"/>
      </rPr>
      <t xml:space="preserve"> (HIV)  di wilayah kerja Puskesmas pada kurun waktu tertentu</t>
    </r>
  </si>
  <si>
    <t>bumil, bulin, bufas</t>
  </si>
  <si>
    <t>bufas</t>
  </si>
  <si>
    <t>bulin</t>
  </si>
  <si>
    <r>
      <rPr>
        <sz val="9"/>
        <color rgb="FF000000"/>
        <rFont val="Cambria"/>
        <family val="1"/>
        <scheme val="major"/>
      </rPr>
      <t xml:space="preserve">Pelayanan kepada ibu hamil minimal 4 kali selama kehamilan dengan jadwal satu kali pada trimester I, satu kali pada trimester II dan dua kali pada trimester III  yang dilakukan bidan dan atau dokter. Pelayanan antenatal adalah pelayanan yang dilakukan kepada ibu hamil dengan memenuhi kriteria 10 T yaitu:                                                    a) Timbang berat badan dan ukur tinggi badan;                                                    b) Ukur tekanan darah;                                                     c) Nilai status gizi (ukur Lingkar Lengan Atas/LILA);                                                                                        d) Ukur tinggi puncak rahim (fundus uteri);                                                    e) Tentukan presentasi janin dan denyut jantung janin (DJJ);                                                                           f) Skreening status imunisasi tetanus dan berikan imunisasi Tetanus Toksoid (TT) bila diperlukan;                                       g) Pemberian tablet tambah darah minimal 90 tablet selama kehamilan;                                                                    h) Tes laboratorium: tes kehamilan, pemeriksaan Hemoglobin darah (Hemoglobin, pemeriksaan golongan darah ( bila belum pernah dilakukan sebelumnya), pemeriksaan protein urin (bila ada indikasi); yang pemberian pelayanannya disesuaikan dengan trimester kehamilan;                        i) Tata laksana/penanganan kasus sesuai kewenangan; j) temu wicara ( konseling)             </t>
    </r>
    <r>
      <rPr>
        <b/>
        <sz val="9"/>
        <color rgb="FF000000"/>
        <rFont val="Cambria"/>
        <family val="1"/>
        <scheme val="major"/>
      </rPr>
      <t xml:space="preserve">   ( Standar Pelayanan  Minimal ke 1)                                                </t>
    </r>
  </si>
  <si>
    <r>
      <rPr>
        <sz val="9"/>
        <color rgb="FF000000"/>
        <rFont val="Cambria"/>
        <family val="1"/>
        <scheme val="major"/>
      </rPr>
      <t>2.Pelayanan kesehatan  untuk  ibu hamil (K4) (</t>
    </r>
    <r>
      <rPr>
        <b/>
        <sz val="9"/>
        <color rgb="FF000000"/>
        <rFont val="Cambria"/>
        <family val="1"/>
        <scheme val="major"/>
      </rPr>
      <t>SPM 1)</t>
    </r>
  </si>
  <si>
    <t>posbindu</t>
  </si>
  <si>
    <t>jumlah Desa/Kelurahan yang ada diwilayah kerja Puskesmas dikali 100%</t>
  </si>
  <si>
    <t>LROA aktif bila melakukan minimal 2 (dua) dari 6 kegiatan LROA, yaitu                    1. layanan konseling rehidrasi diare/promosi upaya rehidrasi oral dan pemberian Zinc                                      2. Observasi penderita diare dengan dehidrasi ringan samapai sedang paling sedikit 3 (tiga) jam atau lebih</t>
  </si>
  <si>
    <t>Target balita dikali 100%, Target Balita = 2,86% X ( 10% X jumlah Pendududk )    (112)</t>
  </si>
  <si>
    <r>
      <rPr>
        <sz val="9"/>
        <color rgb="FF000000"/>
        <rFont val="Cambria"/>
        <family val="1"/>
        <scheme val="major"/>
      </rPr>
      <t>Desa/Kelurahan yang masyarakatnya sudah tidak ada yang berperilaku buang air besar di sembarangan tempat tetapi sudah buang air besar di tempat yang terpusat/jamban sehat pada kurun waktu tertentu. Setiap Puskesmas minimal bisa menciptakan 1 (satu) desa ODF (</t>
    </r>
    <r>
      <rPr>
        <i/>
        <sz val="9"/>
        <color rgb="FF000000"/>
        <rFont val="Cambria"/>
        <family val="1"/>
        <scheme val="major"/>
      </rPr>
      <t>Open Defecation Free</t>
    </r>
    <r>
      <rPr>
        <sz val="9"/>
        <color rgb="FF000000"/>
        <rFont val="Cambria"/>
        <family val="1"/>
        <scheme val="major"/>
      </rPr>
      <t>) setiap tahunnya</t>
    </r>
  </si>
  <si>
    <r>
      <rPr>
        <b/>
        <sz val="9"/>
        <color rgb="FF000000"/>
        <rFont val="Cambria"/>
        <family val="1"/>
        <scheme val="major"/>
      </rPr>
      <t>2.6. Sanitasi Total Berbasis Masyarakat ( STBM ) = Pemberdayaan Masyarakat</t>
    </r>
    <r>
      <rPr>
        <sz val="9"/>
        <color rgb="FF000000"/>
        <rFont val="Cambria"/>
        <family val="1"/>
        <scheme val="major"/>
      </rPr>
      <t> </t>
    </r>
  </si>
  <si>
    <r>
      <rPr>
        <b/>
        <sz val="9"/>
        <color rgb="FF000000"/>
        <rFont val="Cambria"/>
        <family val="1"/>
        <scheme val="major"/>
      </rPr>
      <t>2.5.Yankesling (Klinik Sanitasi)</t>
    </r>
    <r>
      <rPr>
        <sz val="9"/>
        <color rgb="FF000000"/>
        <rFont val="Cambria"/>
        <family val="1"/>
        <scheme val="major"/>
      </rPr>
      <t> </t>
    </r>
  </si>
  <si>
    <r>
      <rPr>
        <sz val="9"/>
        <rFont val="Cambria"/>
        <family val="1"/>
        <scheme val="major"/>
      </rPr>
      <t xml:space="preserve">Monitoring /Inspeksi Sanitasi dan pembinaan yang meliputi  rekomendasi teknis, dll terhadap penanggung jawab dan petugas. TTU Prioritas (Puskesmas, SD, SLTP) di wilayah kerja Puskesmas pada kurun waktu tertentu.              </t>
    </r>
    <r>
      <rPr>
        <b/>
        <sz val="9"/>
        <rFont val="Cambria"/>
        <family val="1"/>
        <scheme val="major"/>
      </rPr>
      <t xml:space="preserve"> </t>
    </r>
  </si>
  <si>
    <r>
      <rPr>
        <b/>
        <sz val="9"/>
        <color rgb="FF000000"/>
        <rFont val="Cambria"/>
        <family val="1"/>
        <scheme val="major"/>
      </rPr>
      <t xml:space="preserve">2.4.Pembinaan Tempat-Tempat Umum ( TTU ) </t>
    </r>
    <r>
      <rPr>
        <sz val="9"/>
        <color rgb="FF000000"/>
        <rFont val="Cambria"/>
        <family val="1"/>
        <scheme val="major"/>
      </rPr>
      <t> </t>
    </r>
  </si>
  <si>
    <r>
      <rPr>
        <sz val="9"/>
        <rFont val="Cambria"/>
        <family val="1"/>
        <scheme val="major"/>
      </rPr>
      <t>Kondisi rumah yang memenuhi syarat kesehatan sesuai standart yang ditentukan meliputi media atau parameter : air, udara, pangan, tanah, sarana, bangunan dan vektor penyakit</t>
    </r>
    <r>
      <rPr>
        <b/>
        <sz val="9"/>
        <rFont val="Cambria"/>
        <family val="1"/>
        <scheme val="major"/>
      </rPr>
      <t xml:space="preserve"> </t>
    </r>
  </si>
  <si>
    <r>
      <rPr>
        <b/>
        <sz val="9"/>
        <color rgb="FF000000"/>
        <rFont val="Cambria"/>
        <family val="1"/>
        <scheme val="major"/>
      </rPr>
      <t xml:space="preserve">2.3. Penyehatan Perumahan dan Sanitasi Dasar </t>
    </r>
    <r>
      <rPr>
        <sz val="9"/>
        <color rgb="FF000000"/>
        <rFont val="Cambria"/>
        <family val="1"/>
        <scheme val="major"/>
      </rPr>
      <t> </t>
    </r>
  </si>
  <si>
    <r>
      <rPr>
        <b/>
        <sz val="9"/>
        <color rgb="FF000000"/>
        <rFont val="Cambria"/>
        <family val="1"/>
        <scheme val="major"/>
      </rPr>
      <t>2.2.Penyehatan Makanan dan Minuman</t>
    </r>
    <r>
      <rPr>
        <sz val="9"/>
        <color rgb="FF000000"/>
        <rFont val="Cambria"/>
        <family val="1"/>
        <scheme val="major"/>
      </rPr>
      <t> </t>
    </r>
  </si>
  <si>
    <r>
      <rPr>
        <b/>
        <sz val="9"/>
        <color rgb="FF000000"/>
        <rFont val="Cambria"/>
        <family val="1"/>
        <scheme val="major"/>
      </rPr>
      <t xml:space="preserve">2.1.Penyehatan Air </t>
    </r>
    <r>
      <rPr>
        <sz val="9"/>
        <color rgb="FF000000"/>
        <rFont val="Cambria"/>
        <family val="1"/>
        <scheme val="major"/>
      </rPr>
      <t> </t>
    </r>
  </si>
  <si>
    <t>Rumah ( 2200 rumah (30RT) = ABJ &gt;95%</t>
  </si>
  <si>
    <t>Penduduk</t>
  </si>
  <si>
    <t>D</t>
  </si>
  <si>
    <t>VI</t>
  </si>
  <si>
    <t>KB DAN KES IBU</t>
  </si>
  <si>
    <t>1.Rencana 5 (lima) tahunan ( RBA 5 tahunan bagi puskesmas BLUD)</t>
  </si>
  <si>
    <t>Rapat Tinjauan Manajemen (RTM) dilakukan 2x/tahun untuk meninjau kinerja sistem manajemen mutu, dan kinerja pelayanan/ upaya Puskesmas untuk memastikan kelanjutan, kesesuaian, kecukupan, dan efektifitas sistem manajemen mutu dan sistem pelayanan, menghasilkan luaran rencana perbaikan serta peningkatan mutu</t>
  </si>
  <si>
    <r>
      <t>Dilakukan</t>
    </r>
    <r>
      <rPr>
        <u/>
        <sz val="10"/>
        <color rgb="FF000000"/>
        <rFont val="Times New Roman"/>
        <family val="1"/>
      </rPr>
      <t xml:space="preserve"> </t>
    </r>
    <r>
      <rPr>
        <sz val="10"/>
        <color rgb="FF000000"/>
        <rFont val="Times New Roman"/>
        <family val="1"/>
      </rPr>
      <t xml:space="preserve">1 kali setahun, dokumen  notulen, daftar hadir lengkap, belum ada analisa, rencana tindak lanjut (perbaikan/peningkatan mutu),belum ada  tindak lanjut dan evaluasi </t>
    </r>
  </si>
  <si>
    <t xml:space="preserve">Dilakukan 2 kali setahun, ada  notulen, daftar hadir, belum ada analisa, rencana tindak lanjut (perbaikan/peningkatan mutu), tindak lanjut dan belum dilakukan evaluasi </t>
  </si>
  <si>
    <t xml:space="preserve">Dilakukan  2 kali setahun, ada  notulen, daftar hadir, analisa, rencana tindak lanjut (perbaikan/peningkatan mutu), tindak lanjut dan evaluasi </t>
  </si>
  <si>
    <t>0 - 35 tabel terisi lengkap</t>
  </si>
  <si>
    <t>3. Tersedia dokumen administratif ( RBA,SPM,Tata Kelola, CALK/catatan akhir laporan keuangan, Surat pernyataan Kesanggupan, SK penetapan Kepala daerah)</t>
  </si>
  <si>
    <t xml:space="preserve"> BLUD Puskesmas</t>
  </si>
  <si>
    <t>Jumlah tabel yang terisi lengkap yang disertai analisa dalam satu buku /dokumen laporan profil puskesmas</t>
  </si>
  <si>
    <t>36 - 48 tabel terisi lengkap belum ada analisa</t>
  </si>
  <si>
    <t>49 - 71 tabel terisi lengkap disertai analisa</t>
  </si>
  <si>
    <t xml:space="preserve">72 tabel terisi lengkap disertai analisa  dalam satu buku/dokumen profil </t>
  </si>
  <si>
    <t>Data   pencatatan pelaporan pertanggung jawaban  pelaksanaan  BLUD puskesmas disertai Dokumentasi administratif BLUD dan bukti pelaksanaan</t>
  </si>
  <si>
    <t xml:space="preserve">Dokumen  administratif  lengkap RBA,SPM,tata kelola,surat pernyataan kesanggupan,SK penetapan kepala daerah  diserta bukti dan analisa masalah pencatatan keuangan dan dokumentasi </t>
  </si>
  <si>
    <t xml:space="preserve">Ada dokumen  administratif RBA,SPM,tata kelola,surat pernyataan kesanggupan,SK penetapan kepala daerah  belum  diserta bukti dan analisa masalah pencatatan keuangan dan dokumentasi </t>
  </si>
  <si>
    <t xml:space="preserve">Ada dokumen  administratif RBA,SPMa,surat pernyataan kesanggupan,SK penetapan kepala daerah belum diserta analisa dan bukti pencatatan keuangan serta dokumentasi </t>
  </si>
  <si>
    <t>Metode Penghitungan Kebutuhan SDM Kesehatan secara riil sesuai kompetensinya berdasarkan beban kerja sesuai aplikasi kemenkes</t>
  </si>
  <si>
    <r>
      <t xml:space="preserve">Ada dokumen renbut, dengan hasil </t>
    </r>
    <r>
      <rPr>
        <u/>
        <sz val="10"/>
        <color indexed="8"/>
        <rFont val="Times New Roman"/>
        <family val="1"/>
      </rPr>
      <t>&lt;</t>
    </r>
    <r>
      <rPr>
        <sz val="10"/>
        <color indexed="8"/>
        <rFont val="Times New Roman"/>
        <family val="1"/>
      </rPr>
      <t xml:space="preserve"> 4 jenis nakes dari 9 nakes sesuai kebutuhan</t>
    </r>
  </si>
  <si>
    <r>
      <t xml:space="preserve">Ada dokumen renbut, dengan hasil </t>
    </r>
    <r>
      <rPr>
        <u/>
        <sz val="10"/>
        <color indexed="8"/>
        <rFont val="Times New Roman"/>
        <family val="1"/>
      </rPr>
      <t>&lt;</t>
    </r>
    <r>
      <rPr>
        <sz val="10"/>
        <color indexed="8"/>
        <rFont val="Times New Roman"/>
        <family val="1"/>
      </rPr>
      <t xml:space="preserve"> 7 jenis nakes  (termasuk dokter, dokter gigi, bidan dan perawat) dari 9 nakes sesuai kebutuhan</t>
    </r>
  </si>
  <si>
    <r>
      <t xml:space="preserve">Ada dokumen renbut, dengan hasil </t>
    </r>
    <r>
      <rPr>
        <u/>
        <sz val="10"/>
        <color indexed="8"/>
        <rFont val="Times New Roman"/>
        <family val="1"/>
      </rPr>
      <t>&lt;</t>
    </r>
    <r>
      <rPr>
        <sz val="10"/>
        <color indexed="8"/>
        <rFont val="Times New Roman"/>
        <family val="1"/>
      </rPr>
      <t xml:space="preserve"> 9 jenis nakes (termasuk dokter, dokter gigi, bidan dan perawat) sesuai kebutuhan</t>
    </r>
  </si>
  <si>
    <t>Pelaporan data capaian INM ( Indikator Nasional Mutu) melalui Aplikasi Mutu Fasyankes Kemenkes sesuai jadwal pelaporanmasing-masing indikator</t>
  </si>
  <si>
    <t>Tidak ada data dan belum dilaporkan</t>
  </si>
  <si>
    <t>Ada data tidak lengkap , tidak sesuai jadwal yang ditentukan</t>
  </si>
  <si>
    <t>Ada data lengkap dengan analisa,dilaporkan tidak sesuai jadwal</t>
  </si>
  <si>
    <t>Ada data , lengkap dengan analisa, dilaporkan sesuai jadwal</t>
  </si>
  <si>
    <t>Pelaporan  data IKP (InsidenKeselamatan Pasien) melalui Aplikasi Mutu Fasyankes Kemenkes setiap bulan</t>
  </si>
  <si>
    <t>Capaian  kbk</t>
  </si>
  <si>
    <t>1. Angka Kontak</t>
  </si>
  <si>
    <t>2. Rujukan RNS</t>
  </si>
  <si>
    <t>3. HT/DM terkendali</t>
  </si>
  <si>
    <t>1. Tersedia Tim KBK dan uraian tugas</t>
  </si>
  <si>
    <t>2. Dilakukan monitoring capaiak KBK setiap bulan minimal 1 kali dalam sebulan</t>
  </si>
  <si>
    <t>3.Pelaporan INM melalui aplikasi Kemenkes</t>
  </si>
  <si>
    <t>4. Pelaporan IKP melalui aplikasi Kemenkes</t>
  </si>
  <si>
    <t>Monev KBK dilakukan setiap bulan dalam kurun waktu 12 bulan</t>
  </si>
  <si>
    <t>Tidak ada Tim KBK</t>
  </si>
  <si>
    <t>Tersedia SK Tim KBK dan Urain tugas lengkap</t>
  </si>
  <si>
    <t>Tersedia Tim KBK dan uraian tugas</t>
  </si>
  <si>
    <t>Tersedia Tim KBK belum ada uraian tugas</t>
  </si>
  <si>
    <t>Tersedia lengkap SK Tim KBK beserta Uraian tugasnya</t>
  </si>
  <si>
    <t>Tidak di lakukan</t>
  </si>
  <si>
    <t>Dilakukan 6-11 kali dalam satu tahun</t>
  </si>
  <si>
    <t xml:space="preserve">Dilakukan 1  - 5 kali dalam satu tahun </t>
  </si>
  <si>
    <t>Dilakukan 12 Kali dalam satu tahun</t>
  </si>
  <si>
    <t>bayi</t>
  </si>
  <si>
    <t>balita</t>
  </si>
  <si>
    <t>Remaja Putri</t>
  </si>
  <si>
    <r>
      <rPr>
        <b/>
        <sz val="9"/>
        <color theme="1"/>
        <rFont val="Cambria"/>
        <family val="1"/>
        <scheme val="major"/>
      </rPr>
      <t xml:space="preserve"> Kesehatan Anak Balita dan Anak Prasekolah</t>
    </r>
    <r>
      <rPr>
        <sz val="9"/>
        <color theme="1"/>
        <rFont val="Cambria"/>
        <family val="1"/>
        <scheme val="major"/>
      </rPr>
      <t> </t>
    </r>
  </si>
  <si>
    <t>Pelaksanaan skrining kesehatan anak usia pendidikan dasar di satuan pendidikan dasar (SD/MI dan SMP/MTS)</t>
  </si>
  <si>
    <t>Setiap anak pada usia pendidikan dasar mendapatkan pelayanan kesehatan sesuai standar, dilakukan pada anak kelas 1 sampai dengan kelas 9 di Sekolah minimal satu kali dalam satu tahun ajaran</t>
  </si>
  <si>
    <t>Jumlah anak sekolah kelas 1 sampai dengan kelas 9 di Sekolah mendapat pelayanan kesehatan sesuai standar yang ada di wilayah kerja kabupaten/kota dalam kurun waktu satu tahun ajaran</t>
  </si>
  <si>
    <t>Jumlah semua anak sekolah kelas 1 sampai dengan kelas 9 di Sekolah mendapat pelayanan kesehatan sesuai standar yang ada di wilayah kerja kabupaten/kota dalam kurun waktu satu tahun ajaran yang sama</t>
  </si>
  <si>
    <t>anak sekolah</t>
  </si>
  <si>
    <t xml:space="preserve">Pelaksanaan skrining kesehatan anak usia pendidikan dasar di luar satuan pendidikan dasar seperti pondok pesantren, panti /LKSA, lapas/LPKA dan lainnya </t>
  </si>
  <si>
    <t>Setiap anak pada usia pendidikan dasar mendapatkan pelayanan kesehatan sesuai standar, dilakukan pada anak kelas 1 sampai dengan kelas 9 di Sekolah minimal satu kali dalam satu tahun ajaran dan Usia 7 sampai 15 tahun diluar sekolah</t>
  </si>
  <si>
    <t>Jumlah anak  usia pendidikan dasar diluar sekolah yang mendapat pelayanan kesehatan sesuai standar yang ada di wilayah kerja kabupaten/kota dalam kurun waktu satu tahun ajaran</t>
  </si>
  <si>
    <t>Jumlah semua anak  usia pendidikan dasar diluar sekolah yang mendapat pelayanan kesehatan sesuai standar yang ada di wilayah kerja kabupaten/kota dalam kurun waktu satu tahun ajaran</t>
  </si>
  <si>
    <t>Anak Usia Pendidikan Dasar di Luar Sekolah</t>
  </si>
  <si>
    <t>Pelaksanaan skrining kesehatan anak usia remaja di satuan pendidikan  (SMA/MA)</t>
  </si>
  <si>
    <t>Setiap anak pada usia remaja di sekolah  mendapatkan pelayanan kesehatan sesuai standar, dilakukan pada anak kelas 10 sampai dengan kelas 12 di Sekolah minimal satu kali dalam satu tahun ajaran</t>
  </si>
  <si>
    <t>Jumlah anak sekolah kelas 10 sampai dengan kelas 12 di Sekolah mendapat pelayanan kesehatan sesuai standar yang ada di wilayah kerja kabupaten/kota dalam kurun waktu satu tahun ajaran</t>
  </si>
  <si>
    <t>Jumlah semua anak sekolah kelas 10 sampai dengan kelas 12 di Sekolah mendapat pelayanan kesehatan sesuai standar yang ada di wilayah kerja kabupaten/kota dalam kurun waktu satu tahun ajaran yang sama</t>
  </si>
  <si>
    <r>
      <t xml:space="preserve">Jumlah remaja yang sekolah dan yang tidak sekolah yang mendapat pelayanan kesehatan remaja berupa </t>
    </r>
    <r>
      <rPr>
        <sz val="10"/>
        <rFont val="Cambria"/>
        <family val="1"/>
      </rPr>
      <t>skrining</t>
    </r>
    <r>
      <rPr>
        <sz val="10"/>
        <color indexed="17"/>
        <rFont val="Cambria"/>
        <family val="1"/>
      </rPr>
      <t xml:space="preserve">, </t>
    </r>
    <r>
      <rPr>
        <sz val="10"/>
        <color indexed="8"/>
        <rFont val="Cambria"/>
        <family val="1"/>
      </rPr>
      <t xml:space="preserve"> pelayanan medis dan konseling </t>
    </r>
  </si>
  <si>
    <t>remaja</t>
  </si>
  <si>
    <t>Pembinaan Posyandu Remaja</t>
  </si>
  <si>
    <t xml:space="preserve">Pembinaan Posyandu Remaja dengan minimal membentuk 1 Posyandu Remaja di tiap Kelurahan di wilayah kerja Puskesmas </t>
  </si>
  <si>
    <t xml:space="preserve">Jumlah Posyandu remaja yang terbentuk </t>
  </si>
  <si>
    <t>Jumlah seluruh kelurahan di wilayahnya</t>
  </si>
  <si>
    <t>Posyandu remaja</t>
  </si>
  <si>
    <t xml:space="preserve">Jumlah sekolah yang ada di wilayah Puskesmas melaksanakan KTR </t>
  </si>
  <si>
    <t xml:space="preserve"> jumlah sekolah diwilayah Puskesmas dikali 100 %</t>
  </si>
  <si>
    <t xml:space="preserve">Jumlah Desa/Kelurahan melaksanakan kegiatan Posbindu PTM </t>
  </si>
  <si>
    <t xml:space="preserve"> Jumlah ODGJ berat yang ada diwilayah kerja kab/kota dalam kurun waktu satu tahun yang sama dikali 100 %</t>
  </si>
  <si>
    <t xml:space="preserve">Jumlah ODGJ berat diwilayah kerja kab/kota yang mendapat pelayanan kesehatan jiwa sesui standar dalam kurun waktu satu tahun </t>
  </si>
  <si>
    <t xml:space="preserve">Jumlah penderita diabetes militus usia ≥ 15 tahun di dalam wilayah kerjanya yang mendapatkan pelayanan kesehatan sesuia standar dalam kurun waktu satu tahun </t>
  </si>
  <si>
    <t xml:space="preserve"> Jumlah estimasi penderita diabetes militus usia ≥ 15 yahun yang berada di dalam wilayah kerjanya berdasarkan angka prevalensi kab/kota dalam kurun waktu satu tahun yang sama dikali 100 %</t>
  </si>
  <si>
    <t>Jumlah penderita hipertensi usia ≥ 15 tahun di dalam wilayah kerjanya yang mendapatkan pelayanan kesehatan sesuai standar dalam kurun waktu satu tahun</t>
  </si>
  <si>
    <t>Jumlah estimasi penderita hipertensi usia ≥ 15 tahun yang berada di dalam wilayah kerjanya berdasarkan angka prevalensi kab/kota dalam kurun waktu satu tahun yang sama di kali 100 %</t>
  </si>
  <si>
    <t>Pelayanan Gizi Masyarakat</t>
  </si>
  <si>
    <t xml:space="preserve"> Penanggulangan Gangguan Gizi</t>
  </si>
  <si>
    <t xml:space="preserve"> Pelayanan Kesehatan Lanjut Usia</t>
  </si>
  <si>
    <t>Usila</t>
  </si>
  <si>
    <t>Jumlah individu dengan hasil askep teratasi</t>
  </si>
  <si>
    <t>Jumlah individu yang mendapatkan askep di kali 100</t>
  </si>
  <si>
    <t>Jumlah keluarga dengan hasil asuhan lepas bina</t>
  </si>
  <si>
    <t>Jumlah keluarga yang mendapatkan askep di kali 100</t>
  </si>
  <si>
    <t>Jumlah kelompok  binaan dengan hasil  askep KM II,KM III dan KM IV</t>
  </si>
  <si>
    <t xml:space="preserve"> jumlah seluruh kelompok  yang mendapatkan askep di kali 100</t>
  </si>
  <si>
    <t xml:space="preserve"> jumlah desa/kelurahan di wilayah kerja di kali 100</t>
  </si>
  <si>
    <t>desa/Kelurahan</t>
  </si>
  <si>
    <t>Pelayanan keperawatan Individu</t>
  </si>
  <si>
    <t xml:space="preserve"> Pelayanan Keperawatan Kelompok yang meningkat kemandiriannya</t>
  </si>
  <si>
    <t>Total Nilai Kinerja Upaya Kesehatan Masyarakat Esensial  (I- VI)</t>
  </si>
  <si>
    <t>Rata-rata Kinerja Upaya Kesehatan Masyarakat Esensial</t>
  </si>
  <si>
    <t>Hasil rata-rata tingkat kinerja puskesmas:</t>
  </si>
  <si>
    <t>Baik = Nilai rata-rata &gt; 91 %</t>
  </si>
  <si>
    <t>Kurang =  Nilai Rata-rata &lt; 80 %</t>
  </si>
  <si>
    <t xml:space="preserve"> Pelayanan keperawatan  Keluarga dengan asuhan lepas bina</t>
  </si>
  <si>
    <t>Cukup = Nilai rata-rata 81 - 90 %</t>
  </si>
  <si>
    <t>Jumlah individu  yang mendapatkan  asuhan keperawatan baik pasien rawat jalan di puskesmas,pusling,gawat darurat, rawat inap/one day care dengan sasaran bayi resti,balita gizi buruk,bumil resti,penyakit menular (TBC,HIV-AIDS dan malaria,PTM (HT,DM,Obesitas,Kanker dan ODGJ)</t>
  </si>
  <si>
    <t>Jumlah keluarga yang telah memenuhi tingkat  kemandirian keperawatan sesuai kemampuan keluarga dan/ meninggal ,dan /atau pindah domisili dengan sasaran Keluarga  yg mempunyai masalah kesehatan ( bayi resti,balita gizi buruk,bumil resti, TBC,HIV-AIDS,Malaria,HT,DM,Obesitas,Kanker,Gangguan Jiwa, belum pernah kontak dengan faskes, belum memiliki akses air bersih dan jamban sehat dan belum mempunyai JKN)</t>
  </si>
  <si>
    <t>Jumlah kelompok yang  rentan tehadap timbulnya masalah kesehatan baik yang terikat maupun tidak terikat dan mendapatkan askep kelompok dengan sasaran kelompok terikat dan tidak terikat.   terikat dalam institusi ( sekolah,pesantren,panti asuhan,panti usila, lapas,industri,pusat rehabibilatsi jiwa,pusat pelayanan narkotika,psikotropika dan zat adiktif). kelompok tidak terikat ( posyandu,posbindu,klp balita,klp remaja,klp bumil,klp busui,klp penderita penyakit tertentu sprt : jantung, DM, kanker )</t>
  </si>
  <si>
    <t>anggota Kelompok usila yang di lakukan pemantauan kesehatan sesuai standar</t>
  </si>
  <si>
    <t>Masyarakat di desa/kelurahan binaan yang mendapatkan askep dengan sasaran masyarakat dengan cakupan pelayaan yang rendah, di daerah endemis penyakit menular, masyarakat di lokasi barak/pengungsian, masyarakat dengan kondisi geografis sulit/daerah konflik, masyarakat di daerah komunitas adat terpencil.</t>
  </si>
  <si>
    <t>peserta</t>
  </si>
  <si>
    <t>Jumlah peserta  JKN terdaftar di FKTP   dalam satu tahun di kali 1000</t>
  </si>
  <si>
    <t>Jumlah peserta  JKN yang melakukan kontak dalam satu tahun</t>
  </si>
  <si>
    <r>
      <t xml:space="preserve">merupakan indikator untuk mengetahui tingkat aksesabilitas dan  pemanfaatan pelayanan primer di FKTP oleh Peserta berdasarkan jumlah peserta JKN (per  nomor identitas peserta) yang mendapatkan pelayanan kesehatan di FKTP per bulan baik di  dalam gedung maupun di luar gedung tanpa memperhitungkan frekuensi kedatangan  peserta dalam satu bulan. dengan target  angka kontak </t>
    </r>
    <r>
      <rPr>
        <u/>
        <sz val="9"/>
        <color theme="1"/>
        <rFont val="Cambria"/>
        <family val="1"/>
        <scheme val="major"/>
      </rPr>
      <t>&gt;</t>
    </r>
    <r>
      <rPr>
        <sz val="9"/>
        <color theme="1"/>
        <rFont val="Cambria"/>
        <family val="1"/>
        <scheme val="major"/>
      </rPr>
      <t>150 ‰</t>
    </r>
  </si>
  <si>
    <t>Rujukan</t>
  </si>
  <si>
    <t>Jumlah peserta  prolanis DM terkendali dan Rasio HT terkendali dalam satu tahun</t>
  </si>
  <si>
    <t>Jumlah Total rujukan FKTP Ke FKRTL di kali 100 %</t>
  </si>
  <si>
    <t>Jumlah peserta terdaftar di FKTP dengan Diagnosa DM Dan HT    dalam satu tahun di kali 100 %</t>
  </si>
  <si>
    <r>
      <t xml:space="preserve">merupakan indikator untuk mengetahui  optimalisasi penatalaksanaan Prolanis oleh FKTP dalam menjaga kadar gula darah puasa  bagi pasien Diabetes Mellitus tipe 2 (DM) atau tekanan darah bagi pasien Hipertensi  Essensial (HT) dengan target   </t>
    </r>
    <r>
      <rPr>
        <u/>
        <sz val="9"/>
        <color theme="1"/>
        <rFont val="Cambria"/>
        <family val="1"/>
        <scheme val="major"/>
      </rPr>
      <t>&gt;</t>
    </r>
    <r>
      <rPr>
        <sz val="9"/>
        <color theme="1"/>
        <rFont val="Cambria"/>
        <family val="1"/>
        <scheme val="major"/>
      </rPr>
      <t xml:space="preserve"> 5 %</t>
    </r>
  </si>
  <si>
    <t>Pemakaian tempat tidur di Puskesmas RI dalam kurun waktu tertentu dengan target penggunaan tempat tidur 60 - 85 %</t>
  </si>
  <si>
    <t>Rata-rata lamanya seorang pasien dirawat dengan lama hari rawat 3-5 hari</t>
  </si>
  <si>
    <t>Total nilai kinerja Upaya kesehatan perseorangan (UKP)</t>
  </si>
  <si>
    <t>Rata- rata kinerja UKP</t>
  </si>
  <si>
    <t>5. Manajemen Pelayanan  Kefarmasian</t>
  </si>
  <si>
    <t>MUTU PELAYANAN PUSKESMAS</t>
  </si>
  <si>
    <t>Jumlah pemberi pelayanan yang melakukan identifikasi secara benar dalam periode observasi ---inm</t>
  </si>
  <si>
    <t>Jumlah pemberi pelayanan yang diobservasi dalam periode observasi</t>
  </si>
  <si>
    <t>Kepatuhan petugas melakukan indentifikasi dengan menggunakan minimal dua penanda identitas yang relatif tidak berubah seperti nama lengkap, tanggal lahir,nomor rekam medis, NIK .</t>
  </si>
  <si>
    <t>identifikasi pasien secara benar adalah proses identifikasi yang  dilakukan pemberi pelayanan dengan menggunakan minimal dua  penanda identitas seperti: nama lengkap, tanggal lahir, nomor  rekam medik, NIK sesuai dengan yang ditetapkan di Puskesmas, yang dilakukan pada saat :a) Tindakanpemberian obat, pemberian cairan IV b). Prosedur tindakan c). Prosedur diagnostik d). Pengambilan sampel.             Identifikasi dapat dilakukan secaravisual ataupun verbal</t>
  </si>
  <si>
    <t>a. Kepatuhan petugas melakukan komunikasi efektif  TBK (TulisBaca Konfirmasi )pada  rawat inap dan atau rawat jalan</t>
  </si>
  <si>
    <t>Kepatuhan petugas melaksanaan TBK ( Tulis Baca Konfirmasi) pada saat melakukan konsultasi on call atau melaporkan hasil lab kritis kepada dokter  pada periode observasi</t>
  </si>
  <si>
    <t>Jumlah petugas yang melakukan TBK pada saat konsultasi on caal  atau pelaporan hasil lab kritis pada periode observasi</t>
  </si>
  <si>
    <t>Jumlah seluruh petugas pemberi pelayanan pada periode observasi</t>
  </si>
  <si>
    <t>b. Kepatuhan petugas melakukan komunikasi  efektif metode SBAR (Situastion, Background, Assesment,Recommendation)pada saat serah terima pasien pergantian shift di rawat inap</t>
  </si>
  <si>
    <t xml:space="preserve"> Kepatuhan petugas melakukan komunikasi  efektif metode SBAR (Situastion, Background, Assesment,Recommendation)pada saat serah terima pasien pergantian shift di rawat inap oada periode observasi</t>
  </si>
  <si>
    <t>Jumlah petugas pemberi pelayanan yang melakukan komunikasi SBAR pada saat terima pasien pergantiaan shift di rawatinap pada periode observasi</t>
  </si>
  <si>
    <t>Jumlah seluruh petugas pemberi pelayanan yang ditetapkan  melakukan komunikasi SBAR pada saat terima pasien pergantiaan shift di rawatinap pada periode observasi</t>
  </si>
  <si>
    <t>Pelaksanaan pengelolaan  obat LASA dan high alert di ruang farmasi dan gudang obat</t>
  </si>
  <si>
    <t>Pelaksanaan identifikasi, penyimpanan dan pelabelan obat LASA dan Obat Hight Alert di ruang farmasi dan gudang obat di Puskesmas</t>
  </si>
  <si>
    <t>Jumlah obatLASA dan high alert yang dikelola pada periode observasi</t>
  </si>
  <si>
    <t>Jumlah seluruh obat LASA dan high alert diruamg farmasi dangudang obat pada periode observasi</t>
  </si>
  <si>
    <t>Kepatuhan petugas melakukan 'Surgical Check List' pada saat melakukan tindakan pembedahan  di puskesmas (dilakukan inventarisasi tindakan pembedahan  yang dilayani dipuskesmas)</t>
  </si>
  <si>
    <t>Jumlah petugas yang melaksanakan surgical check list pada saat melakukan tindakan pembedahan pada periode observasi</t>
  </si>
  <si>
    <t>Jumlah seluruh petugas yang melaksanakan tindakan pembedahan sesuai kompetensi pada periode observasi</t>
  </si>
  <si>
    <t>5. Kepatuhan Kebersihan Tangan</t>
  </si>
  <si>
    <t>Kepatuhan petugas melakukan kebersihan tangan</t>
  </si>
  <si>
    <t xml:space="preserve">Kepatuhan petugas melakukanan kebersihan tangan yang dilakukan dengan cara monitoring kepatuhan petugas pada 5 moment untuk cuci tangan yaitu : sebelum kontak dengan pasien,sesudah kontak dengan pasien, sebelum melakukan prosedur aseptik, setelah bersentuhan dengan cairan tubuh pasien dan setelah bersentuhan dengan lingkungan pasien , dengan metode 6 langkah cuci tangan menurut WHO </t>
  </si>
  <si>
    <t>Jumlah tindakan kebersihan tangan</t>
  </si>
  <si>
    <t>Jumlah total peluang kebersihan tangan yang seharusnya dilakukan dalam  periode observasi</t>
  </si>
  <si>
    <t>Kepatuhan petugas melakukan asesmen jatuh pada pasien rawat inap dan rawat jalan</t>
  </si>
  <si>
    <t>Kepatuhan petugas melakukan  assesment resiko jatuh pada pasien yang beresiko jatuh dengan menggunakan metode yang ditetapkan puskesmas.  Penetapan kasus resiko jatuh ditetapkan oleh Puskesmas</t>
  </si>
  <si>
    <t>Jumlah petugas yang melakukan identifikasi risiko jatuh pada periode observasi</t>
  </si>
  <si>
    <t>Jumlah seluruh petugas yang memberikan pelayanan kepada pasien pada periode observasi</t>
  </si>
  <si>
    <t>Kepatuhan petugas melakukan pembersihan,  desinfeksi permukaan  lingkungan di sekitar pengguna dan pemberi layanan dari kemungkinan kontaminasi darah, produk darah atau cairan tubuh</t>
  </si>
  <si>
    <t>Pelaksanaan penilaian kepatuhan petugas melakukan desinfeksi permukaan  lingkungan minimal 2 kali sehari  di sekitar pengguna dan pemberi layanan dari kemungkinan kontaminasi darah, produk darah atau cairan tubuh</t>
  </si>
  <si>
    <t>Jumlah moment pelaksanaan pembersihan, desinfeksi permukaan lingkungan sekitar pengguna dan pemberi layanan yang kemungkinan kontaminasi darah,produk darah dan cairan tubuh minimal 2 kali sehari</t>
  </si>
  <si>
    <t>Jumlah seluruh moment kemungkinan diperlukan pembersihan,desinfeksi permukaan lingkungan dalam sehari</t>
  </si>
  <si>
    <t xml:space="preserve"> b. Dilakukan sosialisasi etika batuk dan bersin pada pasien/pengunjung minimal 4 kali dalam setahun</t>
  </si>
  <si>
    <t xml:space="preserve">  c. Tersedia poster etika batuk dan bersin minimal 2 poster di ruang tunggu pelayanan</t>
  </si>
  <si>
    <t>Kepatuhan petugas melaksanakan  alur pelayanan khusus bagi pasien TBC</t>
  </si>
  <si>
    <t>Kepatuhan petugas terhadap prosedur pelayanan pasien TBC dalam waktu observasi (dimonitoring secara berkala)</t>
  </si>
  <si>
    <t xml:space="preserve"> kepatuhan petugas terhadap bundles H'Ais yang ditetapkan</t>
  </si>
  <si>
    <t xml:space="preserve">Pelaksanaan monitoring kepatuhan petugas terhadap bundles H'Ais yang ditetapkan </t>
  </si>
  <si>
    <t>Jumlah petugas yang memberikan pelayanan yang berindikasi bundleH'Ais yang ditetapkan</t>
  </si>
  <si>
    <t>1. Dilakukan audit PPI secara berkala per triwulan</t>
  </si>
  <si>
    <t>Pelaksanaan audit PPI secara berkala per triwulan</t>
  </si>
  <si>
    <t>2. Dilakukan monitoring berkala pelaksanaan PPI tiap 6 bulan sekali dan pertemuan berkala hasil monitoring pelaksanaan PPI</t>
  </si>
  <si>
    <t>Monitoring pelaksanaan PPI secara berkala minimal setiap 6 bulan sekali</t>
  </si>
  <si>
    <t>Penggunaan antimikroba yang bijak</t>
  </si>
  <si>
    <t>1. Penggunaan antibiotik pada kasus ISPA non pneumoni</t>
  </si>
  <si>
    <t>Penilaian penggunaan antibiotik pada kasus ISPA non penumonia , dengan metode sampling resep dalam 1 bulan</t>
  </si>
  <si>
    <t xml:space="preserve">Jumlah resep ISPA non pneumonia  yang  tidak menggunakan antibiotik </t>
  </si>
  <si>
    <t>Jumlah  sampling  resep terplih  ISPA non penumonia dalam 1 bulan</t>
  </si>
  <si>
    <t>2.  Penggunaan antibiotik pada kasus diare non spesifik</t>
  </si>
  <si>
    <t>Penilaian penggunaan antibiotik pada kasus Diare Non Spesifik , dengan metode sampling resep dalam 1 bulan</t>
  </si>
  <si>
    <t>Jumlah resep Diare Non Spesifik yang tidak menggunakan antibiotik</t>
  </si>
  <si>
    <t>Jumlah sampling resep Diare Non Spesifik  terplih dalam 1 bulan</t>
  </si>
  <si>
    <t>INDIKATOR NASIONAL MUTU</t>
  </si>
  <si>
    <t>a.</t>
  </si>
  <si>
    <t>Kepatuhan Kebersihan Tangan</t>
  </si>
  <si>
    <t>Sama dengan indikator PPI</t>
  </si>
  <si>
    <t xml:space="preserve">b. </t>
  </si>
  <si>
    <t>Kepatuhan Penggunaan Alat Pelindung Diri</t>
  </si>
  <si>
    <t>c.</t>
  </si>
  <si>
    <t>Kepatuhan Identifikasi Pasien</t>
  </si>
  <si>
    <t>Sama dengan indikaotr keselamatan pasien</t>
  </si>
  <si>
    <t xml:space="preserve">d. </t>
  </si>
  <si>
    <t>Keberhasilan pengobatan pasien TB semua kasus sensitif obat</t>
  </si>
  <si>
    <t>Jumlah pasien TB SO yang sembuh dan pengobatan lengkap sesuai ketentuan pada tahun berjalan di wilayah kerja puskesmas</t>
  </si>
  <si>
    <t>Jumlah semua pasien TB SO yang sembuh dan pengobatan lengkap pada tahun berjalan di wilayah  kerja Puskesmas</t>
  </si>
  <si>
    <t>Jumlah semua kasus TB SO yang diobati pada tahun berjalan di wilayah  kerja Puskesmas</t>
  </si>
  <si>
    <t>Rekam medis kasus TB SO pada tahun berjalan</t>
  </si>
  <si>
    <t>e.</t>
  </si>
  <si>
    <t>Ibu hamil yang mendapatkan pelayanan ANC sesuai standar</t>
  </si>
  <si>
    <t>Pelayananan seluruh ibu hamil yang telah bersalin dan mendapatkan pelayanan ANC sesuai standar di wilayah kerja puskesmas pada tahun berjalan</t>
  </si>
  <si>
    <t>Jumlah ibu hamil yang telah mendapatkan pelayanan ANC lengkap  sesuai standar di wilayah kerja Puskesmas tahun berjalan</t>
  </si>
  <si>
    <t>Jumlah seluruh ibu hamil yang telah bersalin yang mendapatkan  pelayanan ANC di wilayah kerja Puskesmas pada tahun berjalan</t>
  </si>
  <si>
    <t>Rekam medis ibu hamil yang telah bersalin yang mendapatkan ANC di wilker pada tahun ebrjalan</t>
  </si>
  <si>
    <t>f.</t>
  </si>
  <si>
    <t>Kepuasan pasien</t>
  </si>
  <si>
    <t>Mengukur secara komprehensif tentang tingkat kepuasan pasien terhadapkualitas layanan yang diberikan oleh failitas pelayanan kesehatan kepada pasien setiap 6 bulan sekali menggunakan kuesionir Permenpan sesuai ketentuan perhitungan yang ditetapkan</t>
  </si>
  <si>
    <t>Penjumlahan Hasil persentase capaian survei kepuasan pasiendengan menggunakan kuesionir Permenpan Nomor 14 tahun 2017 (semester 1 &amp; 2 ) dibagi 2 dikali 100%</t>
  </si>
  <si>
    <t>&gt; 76,61%</t>
  </si>
  <si>
    <t>Jumlah pelaksanaan sosialisasi etika batuk dan bersin pada pasien/pengunjung</t>
  </si>
  <si>
    <t>Jumlah pelaksanaan sosialisasi etika batuk dan bersin pada pasien/ pengunjung 4 kali dalam satu tahun di kali 100 %</t>
  </si>
  <si>
    <t>Jumlah poster etika batuk di ruang tunggu pelayanan Puskesmas</t>
  </si>
  <si>
    <t>Jumlah poster etika batuk di ruang tunggu pelayanan Puskesmas minimal 2 dikali 100%</t>
  </si>
  <si>
    <t>g</t>
  </si>
  <si>
    <t>resep</t>
  </si>
  <si>
    <t xml:space="preserve"> keberhasilan pengobatan  pasien TB semua kasus  sensitif obat untuk  mengurangi  angka penularan penyakit TB</t>
  </si>
  <si>
    <t xml:space="preserve"> Pelayananan seluruh ibu hamil yang telah bersalin dan mendapatkan pelayanan ANC sesuai standar di wilayah kerja puskesmas</t>
  </si>
  <si>
    <t xml:space="preserve"> Kepuasan pasien adalah hasil pendapat dan penilaian pasien terhadap kinerja pelayanan yang diberikan oleh failitas pelayanan kesehatan</t>
  </si>
  <si>
    <t>Rata- rata kinerja Mutu</t>
  </si>
  <si>
    <t>Total nilai kinerja Mutu Pelayanan Puskesmas (I  - III)</t>
  </si>
  <si>
    <t>Indikator Nasional Mutu</t>
  </si>
  <si>
    <t>Kinerja PPI</t>
  </si>
  <si>
    <t>Ket :</t>
  </si>
  <si>
    <t xml:space="preserve">1. Baik   bila nilai rata-rata </t>
  </si>
  <si>
    <t>rata- rata nilai</t>
  </si>
  <si>
    <t xml:space="preserve">SUB VARIABEL(SV) (%) </t>
  </si>
  <si>
    <t>Total Nilai Kinerja UpayaKesehatan Pengembangan</t>
  </si>
  <si>
    <t>Rata-rata Kinerja Upaya Kesehatan Pengembangan</t>
  </si>
  <si>
    <t xml:space="preserve">Manajemen Pelayanan Kefarmasian </t>
  </si>
  <si>
    <t>Target</t>
  </si>
  <si>
    <t>capaian</t>
  </si>
  <si>
    <t>Capaian</t>
  </si>
  <si>
    <t>PELAYANAN  PERKESMAS</t>
  </si>
  <si>
    <t>PELAYANAN GIZI</t>
  </si>
  <si>
    <t>PELAYANAN KESEHATAN KELUARGA</t>
  </si>
  <si>
    <t xml:space="preserve">PELAYANAN PROMOSI KESEHATAN </t>
  </si>
  <si>
    <t xml:space="preserve">PELAYANAN KESEHATAN LINGKUNGAN </t>
  </si>
  <si>
    <t>PELAYANAN PENCEGAHAN DAN PENGENDALIAN PENYAKIT</t>
  </si>
  <si>
    <t>Pencegahan dan Pengendalian Penyakit</t>
  </si>
  <si>
    <t>Pelayanan Kesehatan keluarga</t>
  </si>
  <si>
    <t>Jumlah rujukan Non spesialistik dengan jenis penyakit yang sesui ketentuan perundang undangan dalam satu tahun</t>
  </si>
  <si>
    <r>
      <t>merupakan indikator  untuk mengetahui kualitas pelayanan di FKTP, sehingga sistem rujukan  terselenggara sesuai indikasi medis dan kompetensinya. Dengan target</t>
    </r>
    <r>
      <rPr>
        <u/>
        <sz val="9"/>
        <color theme="1"/>
        <rFont val="Cambria"/>
        <family val="1"/>
        <scheme val="major"/>
      </rPr>
      <t xml:space="preserve"> &lt;</t>
    </r>
    <r>
      <rPr>
        <sz val="9"/>
        <color theme="1"/>
        <rFont val="Cambria"/>
        <family val="1"/>
        <scheme val="major"/>
      </rPr>
      <t xml:space="preserve"> 2 %</t>
    </r>
  </si>
  <si>
    <t>PELAYANAN  KESEHATAN GIGI MASYARAKAT (UKGM)</t>
  </si>
  <si>
    <t>PELAYANAN KESEHATAN KERJA</t>
  </si>
  <si>
    <t>PELAYANAN KESEHATAN OLAH RAGA</t>
  </si>
  <si>
    <t>Jumlah desa/kelurahan yang masyarakatnya mendapatkan askep</t>
  </si>
  <si>
    <t>Jumlah tindakan kebersihan tangan yang dilakukan oleh petugas</t>
  </si>
  <si>
    <t>Jumlah total peluang kebersihan tangan yang seharusnya dilakukan dalam periode observasi</t>
  </si>
  <si>
    <t>Kepatuhan petugas terhadap prosedur pengelolaan linen dalam masa observasi</t>
  </si>
  <si>
    <t>Jumlah poster etika batuk di ruang tunggu pelayanan Puskesmas dibagia 2,  dikali 100%</t>
  </si>
  <si>
    <t>Kepatuhan petugas terhadap prosedur pemilahan pasien infeksius dan non infeksiu di bagian pendaftaran dalam masa observasi</t>
  </si>
  <si>
    <t>Jumlah pelaksanaan audit PPI dibagi 4 , dikali 100%</t>
  </si>
  <si>
    <t>Jumlah pelaksanaan monitoring pelaksanaan PPI dibagi 2, dikali 100%</t>
  </si>
  <si>
    <t>Jumlah pelaksanaan sosialisasi/workshop dibagi 1 , dikali 100%</t>
  </si>
  <si>
    <t>Pelayanan Keperawatan pada Masyarakat di desa/kel</t>
  </si>
  <si>
    <t>Jumlah sasaran Rumah Tangga yang dikaji/ dilaksanakan survey PHBS dikali 100%</t>
  </si>
  <si>
    <t>Rumah Tangga</t>
  </si>
  <si>
    <t>Jumlah  sasaran   institusi pendidikanTidak Ber PHBS  dikali 100%</t>
  </si>
  <si>
    <t xml:space="preserve">Jumlah institusi pendidikan yang  Tidak Ber PHBS mendapatkan intervensi/penyuluhan </t>
  </si>
  <si>
    <t>Jumlah Sasaran  Rumah Tangga yang Tidak Ber PHBS   dikali 100%</t>
  </si>
  <si>
    <t xml:space="preserve">Jumlah Rumah Tangga yang Tidak Ber PHBS  Mendapatkan Intervensi / Penyuluhan  </t>
  </si>
  <si>
    <t>Jumlah pondok pesantren Tidak Ber PHBS  dikali 100%</t>
  </si>
  <si>
    <t>Jumlah pondok pesantren yang tidak Ber PHBS Mendapatkan Intervensi / Penyuluhan</t>
  </si>
  <si>
    <t>Posyandu Aktif</t>
  </si>
  <si>
    <t>Jumlah sasaran Posyandu di Wilayah Puskesmas dikali 100%</t>
  </si>
  <si>
    <t>Jumlah Sasaran Posyandu dikali 100%</t>
  </si>
  <si>
    <t>Jumlah Posyandu Aktif</t>
  </si>
  <si>
    <t>Posyandu melakukan kegiatan minimal 10 kali/ Tahun, Memiliki Minimal 5 kader, 3 dari 4 layanan ( KIA, GIZI, Imunisasi, KB ) Memenuhi cakupan 50% sebanyak 10 Bulan dalam satu tahun, Meliki Peralatan Pertumbuhan dan Perkemabangan, ada kegiatan Pengemabangan minila 1 kegiatan ( Misalnya Pos PAUD, Kesehatan Reprodusi Remaja, Kesehatan Usia Kerja, Kesehatan Lansia, Toga, Pengendalian Penyakit dan Kesehatan Lingkungan )</t>
  </si>
  <si>
    <t>Jumlah Kebijakan Germas di kali 100</t>
  </si>
  <si>
    <t xml:space="preserve">Jumlah Penerapan Kebijakan  Germas </t>
  </si>
  <si>
    <t>Menerapakan Kebijakan GERMAS</t>
  </si>
  <si>
    <t>1.5.  PROMOSI KESEHATAN DAN PEMBERDAYAAN MASYARAKAT</t>
  </si>
  <si>
    <t>Memiliki Kebijakan Germas ( Gerakan Masyarakat Hidup Sehat ) atau  Kebijakan Berwawasan Kesehatan yang di tetapkan Oleh Camat, dan kepala organisasi berupa peraturan/ surat edaran / instruksi yang mendukung salah satu klaster germas</t>
  </si>
  <si>
    <t>Melaksanakan Kampanye GERMAS</t>
  </si>
  <si>
    <t>Jumlah gerakan Kampanye Germas dikali 100%</t>
  </si>
  <si>
    <t>Jumlah gerakan kampaye Germas yang Mendukung Tema Prioritas Germas Yang Sudah di Laksanakan</t>
  </si>
  <si>
    <t>Kebijakan</t>
  </si>
  <si>
    <t>Melaksanakan Gerakan GERMAS</t>
  </si>
  <si>
    <t>Melaksanakan Kampanye Germas yaitu penyebar luasan  informasi minimal 1 tema dari 7 Prioritas yaitu : Olah raga, Gizi Seimbang, Anti Rokok, skrening Kesehatan, imunisasi,  Patuh Pengobatan, sanitasi dan Kebersihan Lingkungan. Dan melaksanakan gerakan kampanye melibatkan Lintas Sektoral</t>
  </si>
  <si>
    <t>Melaksanakan Gerakan  Germas Meliputi  Gerakan Aksi Bergizi, Gerakan Bumil Sehat, Gerakan Posyandu Aktif, Gerakan Cegah Stunting itu Penting, Gerakan Jambore Kader, Gerakan Vaksinasi, Gerakan Pencegahan Kardiovaskuler, dll.</t>
  </si>
  <si>
    <t>Jumlah Pergerakan Germas Kali 100</t>
  </si>
  <si>
    <t>Jumlah Pergekan Germas yang sudah dilaksanakan</t>
  </si>
  <si>
    <t>Pembinaan dan pelaksanaan kegiatan yang dilakukan oleh petugas Puskesmas dan Saka Bhakti Husada (SBH) minimal 2 kali dalam satu tahun</t>
  </si>
  <si>
    <t>Jumlah Pondok Pesantren yang memenuhi 8 indikator PHBS</t>
  </si>
  <si>
    <t>Pondok Pesantren yang memenuhi 8 indikator PHBS Sekolah</t>
  </si>
  <si>
    <t>Pondok Pesantren yang dikaji/dilaksanakan survey PHBS tatanan Pondok Pesantren  di wilayah kerja Puskesmas dan memenuhi 8 indikator PHBS Sekolah pada kurun waktu satu tahun</t>
  </si>
  <si>
    <t xml:space="preserve">Imunisasi Dasar Lengkap (IDL) bila bayi sebagai berusia kurang dari 1 (satu) tahun telah mendapatkan 1 (satu) kali Hepatitis B, 1 (satu) kali imunisasi BCG, 3 (tiga) kali imuniasasi DPT-HB-Hib, 4 (empat) kali imunisasi OPV, 1 (satu) kali imunisasi IPV, 1 (satu) kali imunisasi MR / Measles Rubella di wilayah kerja Puskesmas pada kurun waktu tertentu </t>
  </si>
  <si>
    <t>Peluang</t>
  </si>
  <si>
    <t>Jumlah petugas yang melaksanakan bundles H'Ais sesuai indikasi pada periode observasi</t>
  </si>
  <si>
    <t>kegiatan</t>
  </si>
  <si>
    <t>Pemeriksaan kesehatan gigi dan mulut yang dilaksanakan dalam 1 tahun</t>
  </si>
  <si>
    <t>Jumlah posyandu yang dikunjungi untuk pemeriksaan kesehatan gigi dan mulut</t>
  </si>
  <si>
    <t>jumlah posyandu yang ada di wilayah kerja</t>
  </si>
  <si>
    <t>posyandu</t>
  </si>
  <si>
    <t>Penyuluhan kesehatan gigi dan mulut yang dilaksanakan dalam 1 tahun</t>
  </si>
  <si>
    <t xml:space="preserve">anak </t>
  </si>
  <si>
    <t>Analisa</t>
  </si>
  <si>
    <t>Hambatan</t>
  </si>
  <si>
    <t>Rencana Tindak Lanjut</t>
  </si>
  <si>
    <t>(9)</t>
  </si>
  <si>
    <t>(10)</t>
  </si>
  <si>
    <t>(11)</t>
  </si>
  <si>
    <t>Tercapai</t>
  </si>
  <si>
    <t>Belum Tercapai</t>
  </si>
  <si>
    <t>Data sudah terkumpul dan dalam proses pengolahan data</t>
  </si>
  <si>
    <t>Dalam Proses Pelaksanaan</t>
  </si>
  <si>
    <t>Belum Semua institusi pendidikan dilaksanakan survey PHBS</t>
  </si>
  <si>
    <t>Belum Semua institusi pendidikan telah diberikan intervensi PHBS</t>
  </si>
  <si>
    <t>Melaksanakan intervensi bersama kegiatan lain</t>
  </si>
  <si>
    <t>Belum Terlaksana</t>
  </si>
  <si>
    <t>Kurangnya kepedulian masyarakat terhadap pemberdayaan masyarakat tentang kesehatan</t>
  </si>
  <si>
    <t>Melibatkan lintas sector meningkatkan kepedulian masyarakat terhadap pemberdayaan masyarakat tentang kesehatan</t>
  </si>
  <si>
    <t>Koordinasi dengan jejaring di wilayah kerja Puskesmas</t>
  </si>
  <si>
    <t>Koordinasi dengan jejaring di wilayah kerja Puskesmas dan membuat kelas ibu balita</t>
  </si>
  <si>
    <t>Laporan dari jejaring banyak yang terlambat dan kurangnya pengetahuan orang tua untuk memeriksakan keadaan bayinya ke Fasyankes</t>
  </si>
  <si>
    <t>Koordinasi dengan jejaring di wilayah kerja Puskesmas dan membuat kelas ibu balita di Posyandu</t>
  </si>
  <si>
    <t>Laporan dari jejaring banyak yang terlambat dan kurangnya kesadaaran orang tua untuk membawa bayi balita nya ke Posyandu</t>
  </si>
  <si>
    <t>kunjungan lansia masih rendah, tidak ada pendamping lansia ke faskes</t>
  </si>
  <si>
    <t>Lanjutkan Screening di 4 posyandu, dalam gedung, jejaring, dan kunjungan rumah lansia resti.</t>
  </si>
  <si>
    <t>Tidak memiliki petugas yang cukup untuk pendataan  dan inspeksi SAB pada seluruh wilayah kerja Puskesmas Lok Bahu</t>
  </si>
  <si>
    <t>Pengawasan akan dilakukan dengan Inspeksi pasien PBL/Penyelidikan Epidemiologi bersama survailens</t>
  </si>
  <si>
    <t>Tidak memiliki petugas yang cukup untuk pendataan  dan inspeksi perumahan pada seluruh wilayah kerja Puskesmas Lok Bahu</t>
  </si>
  <si>
    <t>Tidak memiliki petugas yang cukup untuk pendataan  dan inspeksi Jamban pada seluruh wilayah kerja Puskesmas Lok Bahu</t>
  </si>
  <si>
    <t>pengantaran dahak untuk pemeriksaan TCM, pemberdayaan kader masyarakat dalam pencegahan penyakit menular TB, Kunjungan rumah penderita TB</t>
  </si>
  <si>
    <t>sasaran terduga TB tidak dapat mengeluarkan dahak saat pemeriksaan</t>
  </si>
  <si>
    <t>belum Bulan Pelaksanaan</t>
  </si>
  <si>
    <t>Dilanjutkan Di bulan Desember</t>
  </si>
  <si>
    <t>Dilanjutkan Di bulan Oktober</t>
  </si>
  <si>
    <t>beberapa RS tidak memberikan laporan cakupan bumil</t>
  </si>
  <si>
    <t>data dari jejaring tidak lengkap</t>
  </si>
  <si>
    <t>koordinasi ulang ke dkk terkait laporan bumil dari RS</t>
  </si>
  <si>
    <t>beberapa RS tidak memberikan laporan cakupan bulin</t>
  </si>
  <si>
    <t>koordinasi ulang ke dkk terkait laporan bulin dari RS</t>
  </si>
  <si>
    <t>melakukan kegiatan screening PTM ( usia produktif )</t>
  </si>
  <si>
    <t>kunuungan usia produktif masih rendah</t>
  </si>
  <si>
    <t>Melaksanakan Survey PHBS bersama kegiatan lain</t>
  </si>
  <si>
    <t>Target tercapai</t>
  </si>
  <si>
    <t>Belum tercapai</t>
  </si>
  <si>
    <t>tercapai</t>
  </si>
  <si>
    <t>tidak ada kasus</t>
  </si>
  <si>
    <t>jumlah kasus dengan pneumonia hanya di temukan 1 kasus dari januari s/d seeptember 2023</t>
  </si>
  <si>
    <t>melakukan koordinasi dengan jejaring terkait temuan kasus pneumonia pada balita</t>
  </si>
  <si>
    <t>Kunjungan diare yang rendah</t>
  </si>
  <si>
    <t xml:space="preserve">koordinasi dengan jejaring terkait kasus diare yang di temukan </t>
  </si>
  <si>
    <t>target tercapai</t>
  </si>
  <si>
    <t>target tidak tercapai</t>
  </si>
  <si>
    <t>tidak adanya tempat yang menjadi sasaran untuk dilakukannya pelayanan HIV</t>
  </si>
  <si>
    <t>kordinasi dengan DKK untuk pelaksanaan kegiatan visite mobile</t>
  </si>
  <si>
    <t>wilayah jangkauan yang sangat luas dan kurangnya pengetahuan dan minat warga dan keluarga pasien untuk memeriksakan diri apabila ada keluhan yg mengarah ke odgj</t>
  </si>
  <si>
    <t>koordinasi dengan PJ UKM, koordinator perkesmas dan RT dan kelurahan di wilker lok bahu jika ada temuan kasus odgj</t>
  </si>
  <si>
    <t>target belum tercapai</t>
  </si>
  <si>
    <t>tidak semua sekolah siap untuk melaksanakan KTR</t>
  </si>
  <si>
    <t>melakukan sosialisasi terkait KTR</t>
  </si>
  <si>
    <t xml:space="preserve">Belum tercapainya cakupan IMD </t>
  </si>
  <si>
    <t>1.    Pelaporan mengikuti kegiatan bulan vitamin A yang dimundurkan pada bulan oktober</t>
  </si>
  <si>
    <t>1.    Bayi yang lulus ASI Esklusif 82 %, karena dari 35 org  jumlah bayi, yang mendapat Asi esklusif hanya sebanyak 22 org.</t>
  </si>
  <si>
    <t>Koordinasi jejaring dan bikor</t>
  </si>
  <si>
    <t>·         Pertemuan dengan kader posyandu dalam pembuatan laporan</t>
  </si>
  <si>
    <t>Meningkatkan kembali kerja sama dengan jejaring untuk pencatatan dan pelaporan bumil yang mendapat tablet Fe dari TW II</t>
  </si>
  <si>
    <t>data bumil yang mendapat tablet FE belum tercatat sepenuhnya</t>
  </si>
  <si>
    <t>Pasien belum melaksanakan rekomendasi dari petugas</t>
  </si>
  <si>
    <t>Memberikan informasi lagi kepada pasien pbl</t>
  </si>
  <si>
    <t>tidak ditemukan sasaran</t>
  </si>
  <si>
    <t>masalah</t>
  </si>
  <si>
    <t>analisa</t>
  </si>
  <si>
    <t>masih ada data dari RS dan Spa.yg belum diterima Puskesmas</t>
  </si>
  <si>
    <t>Koordinasi dengan DKK terkait laporan dari RS dan Spa</t>
  </si>
  <si>
    <t xml:space="preserve">kader jumantik tidak berjalan
</t>
  </si>
  <si>
    <t>mengusulkan anggaran honor kader jumantik</t>
  </si>
  <si>
    <t>masih ada jejaring yang tidak menyerahkan laporan kunjungan KB</t>
  </si>
  <si>
    <t>koordinasi lanjutan ke jejaring di wilker lok bahu</t>
  </si>
  <si>
    <t>beberapa anak sedang sakit saat pelaksanaan screening</t>
  </si>
  <si>
    <t xml:space="preserve">menyampaikan informasi kepada pihak sekolah agar setelah siswa sehat anjurkan untuk ke puskesmas </t>
  </si>
  <si>
    <t>peluang cuci tangan</t>
  </si>
  <si>
    <t>peluang</t>
  </si>
  <si>
    <t>PENGHITUNGAN PENILAIAN MUTU PELAYANAN PUSKESMAS TAHUN 2024</t>
  </si>
  <si>
    <t>Kurangnya kesadaran petugas dalam penggunaan masker saat melakukan pelayanan kepada pasien</t>
  </si>
  <si>
    <t xml:space="preserve">Koordinasi dengan Penanggungjawab Kesling untuk melakukan monitoring kebersihan lingkungan </t>
  </si>
  <si>
    <t>Tidak ada hambatan</t>
  </si>
  <si>
    <t xml:space="preserve">Koordinasi dengan Penanggungjawab Kesling mengenai kepatuhan petugas dalam penempatan limbah yang sesuai </t>
  </si>
  <si>
    <t xml:space="preserve">Keterbatasan waktu dari tim PPI untuk monitoring ruangan yang melakukan tindakan </t>
  </si>
  <si>
    <t xml:space="preserve"> Tercapai</t>
  </si>
  <si>
    <t xml:space="preserve">Lanjutkan monitoring pada buku yang sudah disediakan di ruang linen </t>
  </si>
  <si>
    <t xml:space="preserve">Tidak ada hambatan </t>
  </si>
  <si>
    <t>Lanjutkan kepatuhan petugas dalam melakukan skrining pada pasien saat memasuki gedung Puskesmas</t>
  </si>
  <si>
    <t xml:space="preserve"> Petugas masih ada yang tidak menerapkan moment kebersihan tangan </t>
  </si>
  <si>
    <t xml:space="preserve">Petugas masih ada yang tidak menerapkan moment kebersihan tangan </t>
  </si>
  <si>
    <t xml:space="preserve"> Lanjutkan monitoring Kepatuhan Kebersihan Tangan dengan melibatkan Kepala Ruangan dalam memantau petugas yang ada dalam ruangan tersebut </t>
  </si>
  <si>
    <t>Lanjutkan alur yang sudah ada dengan adanya petugas skrining atau pasien TBC sudah  janjian dengan petugas Ruang TB kapan akan datang ke Puskesmas untuk pengambilan obat rutin</t>
  </si>
  <si>
    <t xml:space="preserve">Lanjutkan dengan monitoring yang sudah berjalan </t>
  </si>
  <si>
    <t>keterbatasan waktu dalam pelaksanaan PPI oleh tim PPI</t>
  </si>
  <si>
    <t>Lanjutkan koordinasi dengan petugas bagian Farmasi dalam penggunaan Antibiotik pada kasus  DIARE</t>
  </si>
  <si>
    <t>Lanjutkan koordinasi dengan petugas  Farmasi dalam monitoring  penggunaan Antibiotik pada kasus  ISPA</t>
  </si>
  <si>
    <t>Koordinasi dengan kepala ruangan untuk saling mengingatkan dalam pemakaian APD</t>
  </si>
  <si>
    <t>Kepatuhan petugas untuk melakukan identifikasi pasien sudah baik.</t>
  </si>
  <si>
    <t>Monitoring secara berkelanjutan dari tim KP</t>
  </si>
  <si>
    <t>Pelayanan pasien TB SO sudah sesuai standar.</t>
  </si>
  <si>
    <t>Monitoring secara berkala dari Pemegang Program TB untuk seluruh pasien yang masih dalam masa pengobatan</t>
  </si>
  <si>
    <t>Adanya masukan terkait kondisi sarpras/bangunan puskesmas, keramahtamahan petugas</t>
  </si>
  <si>
    <t>Pertahankan dan terus melakukan upaya untuk peningkatan kualitas pelayanan terhadap seluruh masyarakat terutama terkait perbaikan sarpras/kondisi gedung dan performa petugas pemberi pelayanan</t>
  </si>
  <si>
    <t xml:space="preserve">target tercapai </t>
  </si>
  <si>
    <t>Jumlah pemeriksaan gigi dan mulut yang dilaksanakan dalam 1 tahun ( posyandu balita )</t>
  </si>
  <si>
    <t>Jumlah pemeriksaan gigi dan mulut yang dilaksanakan dalam 1 tahun ( posyandu  lansia )</t>
  </si>
  <si>
    <t>Pemeriksaan kesehatan Pekerja di tempat kerja (deteksi dini resiko PTM+PM)</t>
  </si>
  <si>
    <t>Pemeriksaan kesehatan Pekerja di tempat kerja (deteksi dini resiko PTM+PM) di OPD, sekolah, Perusahaan / toko retail di wilayah kerja puskesmas</t>
  </si>
  <si>
    <t>seluruh pekerja di tempat kerja (di OPD, sekolah, Perusahaan / toko retail di wilayah kerja puskesmas)</t>
  </si>
  <si>
    <t xml:space="preserve"> OPD, sekolah, Perusahaan / toko retail di wilayah kerja puskesmas</t>
  </si>
  <si>
    <t>47</t>
  </si>
  <si>
    <t>PELAYANAN  KESEHATAN TRADISIONAL DAN KOMPLEMENTER</t>
  </si>
  <si>
    <t>Pendataan Penyehat Tradisional di Wilayah Puskesmas Lok Bahu</t>
  </si>
  <si>
    <t>masyarakat wilker Lok Bahu</t>
  </si>
  <si>
    <t>2 x / tahun</t>
  </si>
  <si>
    <t>Pembinaan Asuhan Mandiri TOGA untuk Kader Posyandu di  Wilayah Puskesmas Lok Bahu</t>
  </si>
  <si>
    <t>kader posyandu</t>
  </si>
  <si>
    <t>Melanjutkan kegiatan identifikasi pasien secara rutin sesuai jadwal disetiap ruang pelayanan</t>
  </si>
  <si>
    <t>Sejauh ini dokter selalu ada di Puskesmas</t>
  </si>
  <si>
    <t>Jika  tidak ada dokter maka akan dilakukan pelaporan TBK  dari petugas Lab ke Dokter</t>
  </si>
  <si>
    <t>Jika  tidak ada dokter maka akan dilakukan pelaporan SBAR  dari petugas Lab ke Dokter</t>
  </si>
  <si>
    <t>Kepala ruangan masih banyak kesalahan dalam melakukan pengisian form KKT</t>
  </si>
  <si>
    <t>Rutin mengingatkan kembali kepada kepala ruangan agar mengisi form KKT sesuai dengan prosedur pengisiannya</t>
  </si>
  <si>
    <t>tidak ada  hambatan</t>
  </si>
  <si>
    <t>Melakukan monitoring Surgical Check List secara rutin setiap bulannya</t>
  </si>
  <si>
    <t>Melakukan monitoring pencatatan dan pelaporan petugas skrining dan ruangan ke Tim KP</t>
  </si>
  <si>
    <t>1. Lemari tempat obat LASA dan high alert di ruang farmasi lepas dan tidak ada penguncinya
2. Petugas Farmasi kadang kewalahan apabila saat sendirian</t>
  </si>
  <si>
    <t>1. Koordinasi Pj Ruangan, UKP dan TU
2. Monitoring secara rutin  obat LASA dan high alert di ruang farmasi dan gudang obat</t>
  </si>
  <si>
    <t>Target pengisian lengkap RM tercapai</t>
  </si>
  <si>
    <t>Tetap konsisten dalam pengisian lengkap RM di semua unit Layanan</t>
  </si>
  <si>
    <t>Tidak Tercapai</t>
  </si>
  <si>
    <t>angka kunjungan yang tidak meningkat bersamaan dengan peningkatan kapitasi</t>
  </si>
  <si>
    <t>meningkatkan jumlah kunjungan sakit dan sehat serta promosi</t>
  </si>
  <si>
    <t>tidak ada hambatan</t>
  </si>
  <si>
    <t>belum dilengkapi dokumen tindak lanjut hasil lokmin sebelumnya</t>
  </si>
  <si>
    <t>notulis kesulitan untuk merangkum masalah, analisa, dan rtl nya dalam bentuk narasi</t>
  </si>
  <si>
    <t>dokumen yg menindaklanjuti hasil lokmin yg melibatkan peran serta LS belum tampak</t>
  </si>
  <si>
    <t>SMD dilaksanakan, tapi belum selesai, baru +-31 responden</t>
  </si>
  <si>
    <t xml:space="preserve">untuk pelaksanaan SMD di awal tahun terkendala anggaran, sehingga bau bisa dilaks.di pertengahan tahun </t>
  </si>
  <si>
    <t>APAR berada di luar ruang farmasi, Pendukung farmasi klinik seperti ruang konseling obat  belum ada</t>
  </si>
  <si>
    <t>belum tersedia ruang untuk konseling obat</t>
  </si>
  <si>
    <t>Permohonan Ruang konseling disediakan, dapat bergabung dengan ruang konseling lainnya seperti Gizi, Sanitasi</t>
  </si>
  <si>
    <t>untuk evaluasi dan tindak lanjut hanya sebagian dilakukan</t>
  </si>
  <si>
    <t>Masih banyak stok obat program yang menumpuk , obat rutin pengeluaran stok nya berdasarkan resep dokter yang berhubungan dengan terapi.</t>
  </si>
  <si>
    <t>Koordinasi dengan pemegang program untuk stok obat program..untuk obat rutin koordinasi dengan dokter penulis resep sebagai pemberi terapi</t>
  </si>
  <si>
    <t>survei dilakukan bila ditemukan laporan kasus , dilakukan intervensi awal, dilakukan entri, dianalisis dan dilakukan intervensi lanjutan</t>
  </si>
  <si>
    <t>koordinasi dengan karu , terkait pemeeliharaan secara terjadwal,</t>
  </si>
  <si>
    <t xml:space="preserve">Tercapai </t>
  </si>
  <si>
    <t>Mengingatkan kembali kepada petugas (Kepala ruangan )mengenai resterilisasi.</t>
  </si>
  <si>
    <t xml:space="preserve">Petugas patuh dalam melakukan sterilisasi tapi untuk resterilsasi hanya 2 petugas yang melakukan dan tidak dilakukan setiap minggu </t>
  </si>
  <si>
    <t xml:space="preserve">Lanjutkan dengan monitoring berkala setiap 6 bulan sekali </t>
  </si>
  <si>
    <t>Lanjutkan kembali pada trimester ke 2</t>
  </si>
  <si>
    <t xml:space="preserve">  Lanjutkan monitoring dan audit kepatuhankebersihan Tangan dengan melibatkan Kepala Ruangan dalam memantau petugas yang ada dalam ruangan </t>
  </si>
  <si>
    <t xml:space="preserve">Sudah dibuatkan yang baru tapi tidak dicetak pada kertas sticker </t>
  </si>
  <si>
    <t xml:space="preserve">Koordinasi dengan Bendahara barang untuk membuat kembali poster etika batuk dan bersin   pada kertas sticker jadi mudah dan awet untuk ditempel di jendela Ruang gigi </t>
  </si>
  <si>
    <t>Pelaksanaan monitroing kepatuhan petugas terhadap pemilahan pasien di bagian pendaftaran untuk pasien yang infeksius tertetnu dan non infkesius, dimonitor berkala</t>
  </si>
  <si>
    <t>Koordinasi dengan kepala ruangan untuk saling mengingatkan dalam peamakaian APD terutama masker di jam pelayanan</t>
  </si>
  <si>
    <t xml:space="preserve">  Tercapai</t>
  </si>
  <si>
    <t>Sosialisasi kepada pengunjung akan dilakukan Tahun 2025 sebanyak 4 kali setiap triwulan dan sosialisasi/refreshing  kepada petugas akan dilakukan di awal tahun.</t>
  </si>
  <si>
    <t xml:space="preserve">Sosialisasi kepada pengunjung akan dilanjutkan tahun 2025 sebanyak 4 kali dalam setahun dengan membagikan leafleat etika batuk /bersin  </t>
  </si>
  <si>
    <t>Sosialisasi kepada pengunjung akan dilanjutkan tahun 2025 sebanyak 4 kali dalam setahun dengan membagikan leafleat etika batuk /bersin.</t>
  </si>
  <si>
    <t>keterbatasan waktu dari tim PPI untuk melakukan audit  karena adilakukan pada jam pelayanan</t>
  </si>
  <si>
    <t xml:space="preserve">Lanjutkan Tahun 2025 untuk melakukan audit KKT dan APD setiap 3 bulan sekali yang dilakukan oleh petugas PPI </t>
  </si>
  <si>
    <t>Memperbaiki sistem monitoring dan audit dan membuat laporan kegiatan PPI trimester 2 untuk rencana dan hasil pelaksanaan PPI yang lebih baik lagi pada tahun 2025</t>
  </si>
  <si>
    <t xml:space="preserve">Sosialisasi/refreshing keapda petugas dilakukan setiap awal tahun </t>
  </si>
  <si>
    <t xml:space="preserve">  Lanjutkan monitoring kepatuhan kebersihan Tangan dengan melibatkan Kepala Ruangan dan audit akan dilakukan setiap 3 bulan sekali oleh tim PPI sendiri untuk melihat kepatuhana petugas dalam melakukan kebersihan tangan </t>
  </si>
  <si>
    <t>Koordinasi dengan kepala ruangan untuk saling mengingatkan dalam pemakaian APD terutama masker di jam pelayanan</t>
  </si>
  <si>
    <t>Sudah dibuatkan yang baru tapi tidak dicetak pada kertas sticker</t>
  </si>
  <si>
    <t xml:space="preserve">Koordinasi dengan Bendahara barang untuk membuat kembali poster etika batuk dan bersin   pada kertas sticker jadi mudah dan awet untuk ditempel di jendela Ruang gigi  </t>
  </si>
  <si>
    <t>Masih ada beberapa pasien ANC yg belum melakukan cek lab di K1</t>
  </si>
  <si>
    <t>Lanjutkan pelayanan ANC bumil sesuai standar, upayakan seluruh pasien diperiksa lab pada K1</t>
  </si>
  <si>
    <t>Tidak ada hambatan, karna Sejauh ini dokter selalu ada di Puskesmas</t>
  </si>
  <si>
    <t>PENILAIAN KINERJA UPAYA KESEHATAN PERSEORANGAN (UKP) PUSKESMAS TAHUN 2024</t>
  </si>
  <si>
    <t>target  tidak tercapai</t>
  </si>
  <si>
    <t>Penggunaan obat paten yang tinggi</t>
  </si>
  <si>
    <t>Penggunaan obat generik dan paten sesuai indikasi</t>
  </si>
  <si>
    <t>RUK N+1 ada, dan berdasarkan analisis kebnutuhan masyarakat dan kinerja , ada pengesahan kepala puskesmas</t>
  </si>
  <si>
    <t>Ada Dokumen RPK yang sesuai dengan RUK ,ada pembahasan dengan LP dan LS dari masing nmasing program</t>
  </si>
  <si>
    <t>Pemberdayaan masyarakat yang dihadiri Kader,Dasawisma, dan Karang Taruna telah dilakukan 1 kali di puskesmas pada bulan Mei dan di 3 tempat pada bulan Agustus melalui Kegiatan POKMAS</t>
  </si>
  <si>
    <t>ada, laporan lengkap sampai ke evaluasi</t>
  </si>
  <si>
    <t xml:space="preserve">ada </t>
  </si>
  <si>
    <t xml:space="preserve">ada dokuemn renbut yang sesuai dengan kebutuhan </t>
  </si>
  <si>
    <t>Instrumen Penghitungan  Kinerja  Administrasi dan Manajemen  Puskesmas Tahun 2024</t>
  </si>
  <si>
    <t>Melakukan Pelayanan yang secara maksimal kemasyarakat didaerah lok bahu</t>
  </si>
  <si>
    <t xml:space="preserve">Melakukan skala prioritas kinerja </t>
  </si>
  <si>
    <t>Melaksanakan apa yang sudah dijadwalkan sesuai dengan RPK Bulanan dan Tahunan</t>
  </si>
  <si>
    <t>Membuat tabel RTL hasil lokmin untuk dapat di isi dan dilaksanakan  oleh masing masing PJ, dan koordinasi berkelanjutan antar PJ melalui Grup  WA ( online )</t>
  </si>
  <si>
    <t xml:space="preserve">Dokumentasi  hasil kordinasi dan keterlibatan ls tidak dilakukan, padahal sudah dilakukan oleh pj ybs </t>
  </si>
  <si>
    <t>Perlu dilakukan dokumentasi  yang menindaklanjuti hasil lokmin yang melibatkan peran serta LS</t>
  </si>
  <si>
    <t>Tetap melaksanakan SMD sampai selesai dengan metode Pengumpulan data dengan menggunakan google form, tindak lanjut sesuai analisis masalah yang didapatkandan melengkapi sampai analisis dll nya,</t>
  </si>
  <si>
    <t>Tindak Lanjut pemberdayaan sudah dilaksanakan</t>
  </si>
  <si>
    <t>ada  SK Tim, uraian tugas serta evaluasi pelaksanaan uraian tugas</t>
  </si>
  <si>
    <t>ada  dokumen rencana program mutu dan keselamatan pasien</t>
  </si>
  <si>
    <t>ada dokumen  identifikasi risiko, register risiko admin, UKM dan UKP,  laporan insiden  KTD, KPC, KTC,KNC ,analisa, rencana tindak lanjut,   tindak lanjut dan evaluasi serta pelaporan ke Dinkes Kab/Kota</t>
  </si>
  <si>
    <t>ada dilakukan  Survei Kepuasan Masyarakat dan Survei Kepuasan Pasien</t>
  </si>
  <si>
    <t xml:space="preserve">ada dilakukan audit internal </t>
  </si>
  <si>
    <t>ada dilakakan RTM, dokumen dan rencana pelaksanaan kegiatan perbaikan dan peningkatan mutu</t>
  </si>
  <si>
    <r>
      <t>Penyajian/</t>
    </r>
    <r>
      <rPr>
        <i/>
        <sz val="10"/>
        <color theme="1"/>
        <rFont val="Times New Roman"/>
        <family val="1"/>
      </rPr>
      <t>updating</t>
    </r>
    <r>
      <rPr>
        <sz val="10"/>
        <color theme="1"/>
        <rFont val="Times New Roman"/>
        <family val="1"/>
      </rPr>
      <t xml:space="preserve"> data dan informasi tentang : capaian program (PKP), KS, hasil survei SMD, IKM,data dasar, data kematian ibu dan anak, status gizi , Kesehatan lingkungan, SPM, Pemantauan Standar Puskesmas</t>
    </r>
  </si>
  <si>
    <r>
      <t>16.Penyajian/</t>
    </r>
    <r>
      <rPr>
        <i/>
        <sz val="10"/>
        <color rgb="FF000000"/>
        <rFont val="Times New Roman"/>
        <family val="1"/>
      </rPr>
      <t>updating</t>
    </r>
    <r>
      <rPr>
        <sz val="10"/>
        <color rgb="FF000000"/>
        <rFont val="Times New Roman"/>
        <family val="1"/>
      </rPr>
      <t xml:space="preserve">  data dan informasi </t>
    </r>
  </si>
  <si>
    <t xml:space="preserve">ada Penyajian/updating  data dan informasi </t>
  </si>
  <si>
    <t>ada di buat profil kesehatan puskesmas, dengan seluruh tabel terisi lengkap</t>
  </si>
  <si>
    <t>Ada, sudah dilakukan Updating data Aplikasi Sarana, Prasarana dan Alat Kesehatan (ASPAK)</t>
  </si>
  <si>
    <t xml:space="preserve">Ada, dilakukan Analisis data ASPAK dan rencana tindak lanjut </t>
  </si>
  <si>
    <t>Pemeliharaan prasarana puskesmas seuai dengan permintaan karu, ada yg tidak sesuai dengan jadwal yg ada, bersifat insidentil</t>
  </si>
  <si>
    <t>Ada Laporan beberapa kerusakan yg memerlukaa pemeliharaan yg tidak sesuai jadwal yg telah dibuat</t>
  </si>
  <si>
    <t>Kalibrasi Alkes telah dilaksanakan sesuai dengan jadwal dari Dinkes Kota</t>
  </si>
  <si>
    <t>Ada jadwal pemeliharaan dan  dilakukan pemeliharaan.tapi ada juga pelmeliharaan yang dilakukan tidak sesuai dengan jadwal  Ada bukti pelaksanaan.</t>
  </si>
  <si>
    <t>dikarenakan tidak ada anggaran khusus untuk penjadwalan perbaikan dan pemeliharaan, sehingga untuk alkes yg ada masalah, dilakukan pemeliharaan tidak sesuai jadwal yg ada</t>
  </si>
  <si>
    <t xml:space="preserve">&gt; Membuat jadwal khusus untuk peralatan medis dan non medis yang memerlukan perbaikan dan pemeliharaan,                  &gt; Penyediaaan anggaran untuk pemeliharaan peralatan </t>
  </si>
  <si>
    <t xml:space="preserve">Ada data/laporan keuangan, analisa lengkap dengan rencana tindak lanjut, tindak lanjut dan evaluasi, Dilakukan monev dan pengisian dilakukan melalui link </t>
  </si>
  <si>
    <t xml:space="preserve"> Ada SK Penanggung Jawab dan  uraian tugas seluruh karyawan</t>
  </si>
  <si>
    <t xml:space="preserve"> data kepegawaian meliputi dokumentasi STR/SIP/SIPP/SIB/SIK/SIPA dan hasil pengembangan SDM ( sertifikat,Pelatihan, seminar, workshop, dll),analisa pemenuhan standar jumlah dan kompetensi  SDM di Puskesmas, rencana tindak lanjut, tindak lanjut dan evaluasi nya</t>
  </si>
  <si>
    <t>NO.</t>
  </si>
  <si>
    <t>Pelayanan Gizi</t>
  </si>
  <si>
    <t>PENGHITUNGAN PENILAIAN KINERJA UPAYA KESEHATAN MASYARAKAT ESENSIAL PUSKESMAS TAHUN 2024</t>
  </si>
  <si>
    <t>belum tercapai</t>
  </si>
  <si>
    <t xml:space="preserve"> tercapai</t>
  </si>
  <si>
    <t>belum terlaksana</t>
  </si>
  <si>
    <t>target  tercapai</t>
  </si>
  <si>
    <t xml:space="preserve">target  tecapai </t>
  </si>
  <si>
    <t>beberapa RS tidak memberikan laporan cakupan bbl</t>
  </si>
  <si>
    <t>koordinasi ulang ke dkk terkait laporan bulin/bbl  dari RS</t>
  </si>
  <si>
    <t>PENILAIAN KINERJA UPAYA KESEHATAN MASYARAKAT PENGEMBANGAN  PUSKESMAS TAHUN 2024</t>
  </si>
  <si>
    <t xml:space="preserve">kegiatan screening menunggu persetujuan dari beberapa opd </t>
  </si>
  <si>
    <t>lanjutkan koordinasi dengan opd di wilker lok bahu</t>
  </si>
  <si>
    <t>Pendataan penyehat tradisional dilakukan  2 kali dalam 1 tahun</t>
  </si>
  <si>
    <t>Pembinaan asuhan mandiri untuk Kader Posyandu dilakukan 1 kali dalam 1 tahun</t>
  </si>
  <si>
    <t>6 posyandu</t>
  </si>
  <si>
    <t>12 INDIKATOR SPM</t>
  </si>
  <si>
    <t>TARGET</t>
  </si>
  <si>
    <t>CAPAIAN</t>
  </si>
  <si>
    <t>PELAYANAN IBU HAMIL</t>
  </si>
  <si>
    <t>PELAYANAN IBU BERSALIN</t>
  </si>
  <si>
    <t>PELAYANAN BAYI BARU LAHIR</t>
  </si>
  <si>
    <t>PELAYANAN BALITA</t>
  </si>
  <si>
    <t>HIPERTENSI</t>
  </si>
  <si>
    <t>DIABETES</t>
  </si>
  <si>
    <t>TB</t>
  </si>
  <si>
    <t>HIV</t>
  </si>
  <si>
    <t>91,2%</t>
  </si>
  <si>
    <t>96,4%</t>
  </si>
  <si>
    <t>90,9%</t>
  </si>
  <si>
    <t>53,9%</t>
  </si>
  <si>
    <t>57,8%</t>
  </si>
  <si>
    <t>36,1%</t>
  </si>
  <si>
    <t>48,6%</t>
  </si>
  <si>
    <t>SCREENING  KESEHATAN PADA USIA PENDIDIKAN DASAR</t>
  </si>
  <si>
    <t>SCREENING  KESEHATAN PADA USIA 15-59 TAHUN</t>
  </si>
  <si>
    <t>SCREENING  KESEHATAN PADA USIA &gt;60 TAHUN</t>
  </si>
  <si>
    <t>KINERJA UKPP</t>
  </si>
  <si>
    <t>83,74 %</t>
  </si>
  <si>
    <t>CAPAIAN 2024</t>
  </si>
  <si>
    <t>Puskesmas memiliki rencana lima tahunan yang sesuai dengan visi misi, tugas pokok dan fungsi puskesmas</t>
  </si>
  <si>
    <r>
      <t>Rapat Lintas Program  (LP) membahas review kegiatan, permasalahan LP,rencana tindak lanjut (c</t>
    </r>
    <r>
      <rPr>
        <i/>
        <sz val="10"/>
        <color rgb="FF000000"/>
        <rFont val="Times New Roman"/>
        <family val="1"/>
      </rPr>
      <t>orrective action</t>
    </r>
    <r>
      <rPr>
        <sz val="10"/>
        <color rgb="FF000000"/>
        <rFont val="Times New Roman"/>
        <family val="1"/>
      </rPr>
      <t>) ,  beserta tindak lanjutnyasecara lengkap. Dokumen lokmin awal tahun memuat penyusunan POA, briefing penjelasan program dari Kapus dan detail pelaksanaan program (target, strategi pelaksana) dan kesepakatan pegawai Puskesmas. Notulen memuat evaluasi bulanan pelaksanaan kegiatan dan langkah koreksi.</t>
    </r>
  </si>
  <si>
    <r>
      <t>Ada, dokumen</t>
    </r>
    <r>
      <rPr>
        <i/>
        <sz val="10"/>
        <color rgb="FF000000"/>
        <rFont val="Times New Roman"/>
        <family val="1"/>
      </rPr>
      <t xml:space="preserve"> corrective actio</t>
    </r>
    <r>
      <rPr>
        <sz val="10"/>
        <color rgb="FF000000"/>
        <rFont val="Times New Roman"/>
        <family val="1"/>
      </rPr>
      <t>n,dafar hadir, notulen hasil  lokmin,undangan rapat lokmin tiap bulan lengkap</t>
    </r>
  </si>
  <si>
    <r>
      <t xml:space="preserve">Belum pernah dilakukan </t>
    </r>
    <r>
      <rPr>
        <i/>
        <sz val="10"/>
        <color rgb="FF000000"/>
        <rFont val="Times New Roman"/>
        <family val="1"/>
      </rPr>
      <t>updating</t>
    </r>
    <r>
      <rPr>
        <sz val="10"/>
        <color rgb="FF000000"/>
        <rFont val="Times New Roman"/>
        <family val="1"/>
      </rPr>
      <t xml:space="preserve"> data </t>
    </r>
  </si>
  <si>
    <r>
      <t>Data di</t>
    </r>
    <r>
      <rPr>
        <i/>
        <sz val="10"/>
        <color rgb="FF000000"/>
        <rFont val="Times New Roman"/>
        <family val="1"/>
      </rPr>
      <t>update</t>
    </r>
    <r>
      <rPr>
        <sz val="10"/>
        <color rgb="FF000000"/>
        <rFont val="Times New Roman"/>
        <family val="1"/>
      </rPr>
      <t xml:space="preserve"> 1 kali setahun, isian data tidak lengkap</t>
    </r>
  </si>
  <si>
    <r>
      <t>Data di</t>
    </r>
    <r>
      <rPr>
        <i/>
        <sz val="10"/>
        <color rgb="FF000000"/>
        <rFont val="Times New Roman"/>
        <family val="1"/>
      </rPr>
      <t>update</t>
    </r>
    <r>
      <rPr>
        <sz val="10"/>
        <color rgb="FF000000"/>
        <rFont val="Times New Roman"/>
        <family val="1"/>
      </rPr>
      <t xml:space="preserve"> 1 kali setahun, Isian data lengkap</t>
    </r>
  </si>
  <si>
    <r>
      <t xml:space="preserve">Data telah di </t>
    </r>
    <r>
      <rPr>
        <i/>
        <sz val="10"/>
        <color rgb="FF000000"/>
        <rFont val="Times New Roman"/>
        <family val="1"/>
      </rPr>
      <t>update</t>
    </r>
    <r>
      <rPr>
        <sz val="10"/>
        <color rgb="FF000000"/>
        <rFont val="Times New Roman"/>
        <family val="1"/>
      </rPr>
      <t xml:space="preserve"> minimal 2 kali setahun. Isian data lengkap.</t>
    </r>
  </si>
  <si>
    <r>
      <t>Jumlah Nilai Kinerja Manajemen Sumber Daya Manusia</t>
    </r>
    <r>
      <rPr>
        <sz val="10"/>
        <color rgb="FF000000"/>
        <rFont val="Times New Roman"/>
        <family val="1"/>
      </rPr>
      <t xml:space="preserve"> ( IV)</t>
    </r>
  </si>
  <si>
    <r>
      <t xml:space="preserve">Jumlah Nilai Kinerja Manajemen Pelayanan Kefarmasian </t>
    </r>
    <r>
      <rPr>
        <sz val="10"/>
        <color rgb="FF000000"/>
        <rFont val="Times New Roman"/>
        <family val="1"/>
      </rPr>
      <t xml:space="preserve"> ( V)</t>
    </r>
  </si>
  <si>
    <r>
      <t xml:space="preserve">Baik = Nilai rata-rata </t>
    </r>
    <r>
      <rPr>
        <u/>
        <sz val="10"/>
        <rFont val="Book Antiqua"/>
        <family val="1"/>
      </rPr>
      <t>&gt;</t>
    </r>
    <r>
      <rPr>
        <sz val="10"/>
        <rFont val="Book Antiqua"/>
        <family val="1"/>
      </rPr>
      <t xml:space="preserve"> 8,5</t>
    </r>
  </si>
  <si>
    <r>
      <rPr>
        <u/>
        <sz val="9"/>
        <color theme="1"/>
        <rFont val="Arial"/>
        <family val="2"/>
      </rPr>
      <t xml:space="preserve"> &gt;</t>
    </r>
    <r>
      <rPr>
        <sz val="9"/>
        <color theme="1"/>
        <rFont val="Arial"/>
        <family val="2"/>
      </rPr>
      <t xml:space="preserve"> 91%</t>
    </r>
  </si>
  <si>
    <r>
      <rPr>
        <u/>
        <sz val="9"/>
        <color theme="1"/>
        <rFont val="Arial"/>
        <family val="2"/>
      </rPr>
      <t>&lt;</t>
    </r>
    <r>
      <rPr>
        <sz val="9"/>
        <color theme="1"/>
        <rFont val="Arial"/>
        <family val="2"/>
      </rPr>
      <t xml:space="preserve"> 80%</t>
    </r>
  </si>
  <si>
    <t>CAPAIAN SPM</t>
  </si>
  <si>
    <t>ANALISA</t>
  </si>
  <si>
    <t>RTL</t>
  </si>
  <si>
    <t>SPM 1 = 90 %</t>
  </si>
  <si>
    <t>RS. H tidak mengirimkan laporan terkait data bumil, bulin dan bufas</t>
  </si>
  <si>
    <t>Koordinasi dengan PJ . Jejaring terkait pelaporan dari RS ke Puskesmas dan melakukan pertemuaan jejaring</t>
  </si>
  <si>
    <t>SPM 2 = 91,2%</t>
  </si>
  <si>
    <t>SPM 3 = 96,4%</t>
  </si>
  <si>
    <t>RS. H tidak mengirimkan laporan terkait data Pelayanan kesehatan BBL</t>
  </si>
  <si>
    <t>SPM 4 = 90,9%</t>
  </si>
  <si>
    <t>RS. H tidak mengirimkan laporan terkait data Pelayanan kesehatan BALITA</t>
  </si>
  <si>
    <t>SPM 5 = 99 %</t>
  </si>
  <si>
    <t>Terdapat beberapa siswa tidak hadir saat screening Kesehatan di sekolah</t>
  </si>
  <si>
    <t>Menginformasikan kepada guru UKS agar membawa siswa ke puskesmas saat sudah masuk sekolah untuk screening kesehatan</t>
  </si>
  <si>
    <t>SPM 6 = 72%</t>
  </si>
  <si>
    <t>SPM 7 = 53,9%</t>
  </si>
  <si>
    <t>Kunjungan diluar Gedung seperti kunjungan lansia di Posyandu yang tidak maksimal</t>
  </si>
  <si>
    <t>Koordinasi dengan Ketua kader by wa/ pertemuan untuk meningkatkan kunjungan melalui kunjungan rumah</t>
  </si>
  <si>
    <t>SPM 10 = 57,8%</t>
  </si>
  <si>
    <t>saat pelaksanaan skreening di lapangan tidak ditemukan pasien odgj baru di wilker Lok Bahu</t>
  </si>
  <si>
    <t>Melanjutkan kegiatan screening odgj di wilayah kerja puskesmas lok bahu</t>
  </si>
  <si>
    <t>SPM 11 = 36,1%</t>
  </si>
  <si>
    <t>Kurangnya capaian penemuan suspek TB, saat petugas melakukan skrining</t>
  </si>
  <si>
    <t>Melakukan Koordinasi dengan PJ PTM, untuk melaksanakan kegiatan Skrining di wilayah kerja lok bahu, untuk peningkatan penemuan suspek TB</t>
  </si>
  <si>
    <t>SPM 12 = 48,6%</t>
  </si>
  <si>
    <t>tidak adanya lokasi khusus ( orang yg di duga terinfeksi HIV ) di wilker Lok Bahu</t>
  </si>
  <si>
    <t>Berkoordinasi dengan dinas Kesehatan &amp; PKBI Kota Samarinda agar mendapatkan jadwal Giat Luar ( VCT Mobile HIV/IMS)</t>
  </si>
  <si>
    <t>Kunjungan yang tidak Memenuhi target dan tidak terlapor dari kegiatan luar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</si>
</sst>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4" formatCode="_-* #,##0_-;\-* #,##0_-;_-* &quot;-&quot;_-;_-@_-"/>
    <numFmt numFmtId="165" formatCode="0.0%"/>
    <numFmt numFmtId="166" formatCode="0.0"/>
  </numFmts>
  <fonts count="96" x14ac:knownFonts="1">
    <font>
      <sz val="11"/>
      <color theme="1"/>
      <name val="Calibri"/>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b/>
      <sz val="11"/>
      <color theme="1"/>
      <name val="Calibri"/>
      <family val="2"/>
      <scheme val="minor"/>
    </font>
    <font>
      <b/>
      <sz val="10"/>
      <color rgb="FF000000"/>
      <name val="Times New Roman"/>
      <family val="1"/>
    </font>
    <font>
      <b/>
      <sz val="10"/>
      <name val="Times New Roman"/>
      <family val="1"/>
    </font>
    <font>
      <sz val="10"/>
      <color theme="1"/>
      <name val="Cambria"/>
      <family val="1"/>
      <scheme val="major"/>
    </font>
    <font>
      <b/>
      <sz val="10"/>
      <color theme="1"/>
      <name val="Cambria"/>
      <family val="1"/>
      <scheme val="major"/>
    </font>
    <font>
      <sz val="10"/>
      <color rgb="FF000000"/>
      <name val="Cambria"/>
      <family val="1"/>
      <scheme val="major"/>
    </font>
    <font>
      <sz val="10"/>
      <name val="Cambria"/>
      <family val="1"/>
      <scheme val="major"/>
    </font>
    <font>
      <sz val="9"/>
      <color theme="1"/>
      <name val="Cambria"/>
      <family val="1"/>
      <scheme val="major"/>
    </font>
    <font>
      <b/>
      <sz val="9"/>
      <color theme="1"/>
      <name val="Cambria"/>
      <family val="1"/>
      <scheme val="major"/>
    </font>
    <font>
      <sz val="9"/>
      <color rgb="FF000000"/>
      <name val="Cambria"/>
      <family val="1"/>
      <scheme val="major"/>
    </font>
    <font>
      <sz val="9"/>
      <name val="Cambria"/>
      <family val="1"/>
      <scheme val="major"/>
    </font>
    <font>
      <sz val="9"/>
      <color rgb="FF000000"/>
      <name val="Cambria"/>
      <family val="1"/>
    </font>
    <font>
      <sz val="9"/>
      <color indexed="8"/>
      <name val="Cambria"/>
      <family val="1"/>
      <scheme val="major"/>
    </font>
    <font>
      <sz val="10"/>
      <color theme="1"/>
      <name val="Times New Roman"/>
      <family val="1"/>
    </font>
    <font>
      <sz val="10"/>
      <color rgb="FF000000"/>
      <name val="Calibri"/>
      <family val="2"/>
    </font>
    <font>
      <sz val="10"/>
      <color theme="1"/>
      <name val="Calibri"/>
      <family val="2"/>
      <scheme val="minor"/>
    </font>
    <font>
      <sz val="11"/>
      <color theme="1"/>
      <name val="Cambria"/>
      <family val="1"/>
      <scheme val="major"/>
    </font>
    <font>
      <sz val="10"/>
      <color rgb="FF000000"/>
      <name val="Times New Roman"/>
      <family val="1"/>
    </font>
    <font>
      <sz val="10"/>
      <name val="Times New Roman"/>
      <family val="1"/>
    </font>
    <font>
      <b/>
      <sz val="10"/>
      <color rgb="FFFF0000"/>
      <name val="Times New Roman"/>
      <family val="1"/>
    </font>
    <font>
      <sz val="10"/>
      <color rgb="FFFF0000"/>
      <name val="Times New Roman"/>
      <family val="1"/>
    </font>
    <font>
      <sz val="12"/>
      <name val="Book Antiqua"/>
      <family val="1"/>
    </font>
    <font>
      <sz val="10"/>
      <name val="Arial"/>
      <family val="2"/>
    </font>
    <font>
      <i/>
      <sz val="10"/>
      <color rgb="FF000000"/>
      <name val="Times New Roman"/>
      <family val="1"/>
    </font>
    <font>
      <u/>
      <sz val="10"/>
      <color rgb="FF000000"/>
      <name val="Times New Roman"/>
      <family val="1"/>
    </font>
    <font>
      <i/>
      <sz val="10"/>
      <color theme="1"/>
      <name val="Times New Roman"/>
      <family val="1"/>
    </font>
    <font>
      <sz val="11"/>
      <color theme="1"/>
      <name val="Calibri"/>
      <family val="2"/>
      <scheme val="minor"/>
    </font>
    <font>
      <sz val="10"/>
      <color rgb="FF000000"/>
      <name val="Times New Roman"/>
      <family val="1"/>
    </font>
    <font>
      <sz val="10"/>
      <name val="Times New Roman"/>
      <family val="1"/>
    </font>
    <font>
      <sz val="11"/>
      <color theme="1"/>
      <name val="Cambria"/>
      <family val="1"/>
      <scheme val="major"/>
    </font>
    <font>
      <b/>
      <sz val="10"/>
      <color theme="1"/>
      <name val="Calibri"/>
      <family val="2"/>
      <scheme val="minor"/>
    </font>
    <font>
      <sz val="11"/>
      <color theme="1"/>
      <name val="Calibri"/>
      <family val="2"/>
      <scheme val="minor"/>
    </font>
    <font>
      <sz val="10"/>
      <color theme="1"/>
      <name val="Cambria"/>
      <family val="1"/>
    </font>
    <font>
      <sz val="9"/>
      <color theme="1"/>
      <name val="Calibri"/>
      <family val="2"/>
      <scheme val="minor"/>
    </font>
    <font>
      <sz val="9"/>
      <color theme="1"/>
      <name val="Cambria"/>
      <family val="1"/>
      <scheme val="major"/>
    </font>
    <font>
      <b/>
      <sz val="9"/>
      <color theme="1"/>
      <name val="Cambria"/>
      <family val="1"/>
      <scheme val="major"/>
    </font>
    <font>
      <b/>
      <sz val="9"/>
      <name val="Cambria"/>
      <family val="1"/>
      <scheme val="major"/>
    </font>
    <font>
      <b/>
      <sz val="9"/>
      <color indexed="8"/>
      <name val="Cambria"/>
      <family val="1"/>
      <scheme val="major"/>
    </font>
    <font>
      <sz val="10"/>
      <name val="Arial"/>
      <family val="2"/>
    </font>
    <font>
      <b/>
      <sz val="9"/>
      <color rgb="FF000000"/>
      <name val="Cambria"/>
      <family val="1"/>
      <scheme val="major"/>
    </font>
    <font>
      <sz val="9"/>
      <name val="Cambria"/>
      <family val="1"/>
    </font>
    <font>
      <sz val="9"/>
      <color rgb="FF000000"/>
      <name val="Times New Roman"/>
      <family val="1"/>
    </font>
    <font>
      <sz val="9"/>
      <color rgb="FFFF0000"/>
      <name val="Cambria"/>
      <family val="1"/>
      <scheme val="major"/>
    </font>
    <font>
      <i/>
      <sz val="9"/>
      <color rgb="FF000000"/>
      <name val="Cambria"/>
      <family val="1"/>
      <scheme val="major"/>
    </font>
    <font>
      <u/>
      <sz val="10"/>
      <color indexed="8"/>
      <name val="Times New Roman"/>
      <family val="1"/>
    </font>
    <font>
      <sz val="10"/>
      <color indexed="8"/>
      <name val="Times New Roman"/>
      <family val="1"/>
    </font>
    <font>
      <sz val="10"/>
      <name val="Cambria"/>
      <family val="1"/>
    </font>
    <font>
      <sz val="10"/>
      <color indexed="17"/>
      <name val="Cambria"/>
      <family val="1"/>
    </font>
    <font>
      <sz val="10"/>
      <color indexed="8"/>
      <name val="Cambria"/>
      <family val="1"/>
    </font>
    <font>
      <sz val="9"/>
      <name val="Book Antiqua"/>
      <family val="1"/>
    </font>
    <font>
      <b/>
      <sz val="9"/>
      <color rgb="FF000000"/>
      <name val="Times New Roman"/>
      <family val="1"/>
    </font>
    <font>
      <u/>
      <sz val="9"/>
      <color theme="1"/>
      <name val="Cambria"/>
      <family val="1"/>
      <scheme val="major"/>
    </font>
    <font>
      <b/>
      <sz val="12"/>
      <name val="Cambria"/>
      <family val="1"/>
      <scheme val="major"/>
    </font>
    <font>
      <b/>
      <sz val="9"/>
      <name val="Book Antiqua"/>
      <family val="1"/>
    </font>
    <font>
      <b/>
      <sz val="9"/>
      <color theme="1"/>
      <name val="Calibri"/>
      <family val="2"/>
      <scheme val="minor"/>
    </font>
    <font>
      <b/>
      <sz val="10"/>
      <color theme="1"/>
      <name val="Times New Roman"/>
      <family val="1"/>
    </font>
    <font>
      <sz val="9"/>
      <color rgb="FF000000"/>
      <name val="Cambria"/>
      <family val="2"/>
    </font>
    <font>
      <sz val="11"/>
      <color theme="1"/>
      <name val="Calibri"/>
      <family val="2"/>
      <charset val="1"/>
      <scheme val="minor"/>
    </font>
    <font>
      <sz val="10"/>
      <color indexed="8"/>
      <name val="Calibri"/>
      <family val="2"/>
    </font>
    <font>
      <sz val="11"/>
      <color indexed="8"/>
      <name val="Cambria"/>
      <family val="1"/>
      <scheme val="major"/>
    </font>
    <font>
      <sz val="6.5"/>
      <color rgb="FF000000"/>
      <name val="Cambria"/>
      <family val="2"/>
    </font>
    <font>
      <sz val="11"/>
      <color rgb="FF000000"/>
      <name val="Cambria"/>
      <family val="2"/>
    </font>
    <font>
      <sz val="9"/>
      <color theme="1"/>
      <name val="Cambria"/>
      <family val="1"/>
    </font>
    <font>
      <sz val="10"/>
      <color rgb="FF000000"/>
      <name val="Cambria"/>
      <family val="2"/>
    </font>
    <font>
      <sz val="11"/>
      <color theme="1"/>
      <name val="Cambria"/>
      <family val="1"/>
    </font>
    <font>
      <sz val="9"/>
      <color theme="1"/>
      <name val="Arial"/>
      <family val="2"/>
    </font>
    <font>
      <b/>
      <sz val="10"/>
      <color theme="1"/>
      <name val="Cambria"/>
      <family val="1"/>
    </font>
    <font>
      <sz val="10"/>
      <color rgb="FF000000"/>
      <name val="Cambria"/>
      <family val="1"/>
    </font>
    <font>
      <sz val="10"/>
      <color rgb="FF000000"/>
      <name val="Arial"/>
      <family val="2"/>
    </font>
    <font>
      <b/>
      <sz val="11"/>
      <color rgb="FF000000"/>
      <name val="Calibri"/>
      <family val="2"/>
      <scheme val="minor"/>
    </font>
    <font>
      <sz val="10"/>
      <color theme="1"/>
      <name val="Arial"/>
      <family val="2"/>
    </font>
    <font>
      <b/>
      <sz val="10"/>
      <color theme="1"/>
      <name val="Arial"/>
      <family val="2"/>
    </font>
    <font>
      <b/>
      <sz val="9"/>
      <color theme="1"/>
      <name val="Arial"/>
      <family val="2"/>
    </font>
    <font>
      <i/>
      <sz val="10"/>
      <color theme="1"/>
      <name val="Arial"/>
      <family val="2"/>
    </font>
    <font>
      <sz val="10"/>
      <color theme="1"/>
      <name val="Bookman Old Style"/>
      <family val="1"/>
    </font>
    <font>
      <sz val="10"/>
      <name val="Book Antiqua"/>
      <family val="1"/>
    </font>
    <font>
      <u/>
      <sz val="10"/>
      <name val="Book Antiqua"/>
      <family val="1"/>
    </font>
    <font>
      <sz val="9"/>
      <color rgb="FF000000"/>
      <name val="Arial"/>
      <family val="2"/>
    </font>
    <font>
      <b/>
      <sz val="9"/>
      <color rgb="FF000000"/>
      <name val="Arial"/>
      <family val="2"/>
    </font>
    <font>
      <sz val="9"/>
      <name val="Arial"/>
      <family val="2"/>
    </font>
    <font>
      <sz val="9"/>
      <color rgb="FFFF0000"/>
      <name val="Arial"/>
      <family val="2"/>
    </font>
    <font>
      <b/>
      <sz val="9"/>
      <color rgb="FF0070C0"/>
      <name val="Arial"/>
      <family val="2"/>
    </font>
    <font>
      <u/>
      <sz val="9"/>
      <color theme="1"/>
      <name val="Arial"/>
      <family val="2"/>
    </font>
    <font>
      <b/>
      <sz val="11"/>
      <color rgb="FF000000"/>
      <name val="Arial"/>
      <family val="2"/>
    </font>
  </fonts>
  <fills count="2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6"/>
        <bgColor indexed="64"/>
      </patternFill>
    </fill>
    <fill>
      <patternFill patternType="solid">
        <fgColor theme="3" tint="0.59999389629810485"/>
        <bgColor indexed="64"/>
      </patternFill>
    </fill>
    <fill>
      <patternFill patternType="solid">
        <fgColor rgb="FFFFFFFF"/>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FF"/>
        <bgColor rgb="FFFFFFFF"/>
      </patternFill>
    </fill>
    <fill>
      <patternFill patternType="solid">
        <fgColor theme="9" tint="0.39997558519241921"/>
        <bgColor indexed="64"/>
      </patternFill>
    </fill>
    <fill>
      <patternFill patternType="solid">
        <fgColor theme="6" tint="0.39997558519241921"/>
        <bgColor rgb="FFFFFFFF"/>
      </patternFill>
    </fill>
    <fill>
      <patternFill patternType="solid">
        <fgColor theme="8"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D8E4BC"/>
        <bgColor indexed="64"/>
      </patternFill>
    </fill>
    <fill>
      <patternFill patternType="solid">
        <fgColor rgb="FFF6E7E7"/>
        <bgColor indexed="64"/>
      </patternFill>
    </fill>
  </fills>
  <borders count="4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style="medium">
        <color auto="1"/>
      </top>
      <bottom/>
      <diagonal/>
    </border>
    <border>
      <left/>
      <right/>
      <top/>
      <bottom style="thin">
        <color auto="1"/>
      </bottom>
      <diagonal/>
    </border>
    <border>
      <left/>
      <right/>
      <top style="thin">
        <color auto="1"/>
      </top>
      <bottom/>
      <diagonal/>
    </border>
    <border>
      <left style="medium">
        <color auto="1"/>
      </left>
      <right style="thin">
        <color indexed="64"/>
      </right>
      <top style="thin">
        <color auto="1"/>
      </top>
      <bottom style="thin">
        <color indexed="64"/>
      </bottom>
      <diagonal/>
    </border>
    <border>
      <left/>
      <right style="thin">
        <color auto="1"/>
      </right>
      <top/>
      <bottom/>
      <diagonal/>
    </border>
    <border>
      <left style="medium">
        <color auto="1"/>
      </left>
      <right/>
      <top style="thin">
        <color auto="1"/>
      </top>
      <bottom style="thin">
        <color indexed="64"/>
      </bottom>
      <diagonal/>
    </border>
    <border>
      <left style="thin">
        <color auto="1"/>
      </left>
      <right/>
      <top style="medium">
        <color auto="1"/>
      </top>
      <bottom style="thin">
        <color auto="1"/>
      </bottom>
      <diagonal/>
    </border>
    <border>
      <left style="medium">
        <color auto="1"/>
      </left>
      <right/>
      <top style="medium">
        <color auto="1"/>
      </top>
      <bottom style="medium">
        <color auto="1"/>
      </bottom>
      <diagonal/>
    </border>
    <border>
      <left style="thin">
        <color auto="1"/>
      </left>
      <right/>
      <top/>
      <bottom style="medium">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top/>
      <bottom style="medium">
        <color auto="1"/>
      </bottom>
      <diagonal/>
    </border>
    <border>
      <left style="medium">
        <color indexed="64"/>
      </left>
      <right style="medium">
        <color indexed="64"/>
      </right>
      <top/>
      <bottom style="medium">
        <color indexed="64"/>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auto="1"/>
      </left>
      <right/>
      <top style="medium">
        <color auto="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60">
    <xf numFmtId="0" fontId="0" fillId="0" borderId="0"/>
    <xf numFmtId="9" fontId="38" fillId="0" borderId="0" applyFont="0" applyFill="0" applyBorder="0" applyAlignment="0" applyProtection="0"/>
    <xf numFmtId="0" fontId="38" fillId="0" borderId="0"/>
    <xf numFmtId="41" fontId="38" fillId="0" borderId="0" applyFont="0" applyFill="0" applyBorder="0" applyAlignment="0" applyProtection="0"/>
    <xf numFmtId="0" fontId="34" fillId="0" borderId="0"/>
    <xf numFmtId="0" fontId="34" fillId="0" borderId="0"/>
    <xf numFmtId="0" fontId="43" fillId="0" borderId="0"/>
    <xf numFmtId="9" fontId="43" fillId="0" borderId="0" applyFont="0" applyFill="0" applyBorder="0" applyAlignment="0" applyProtection="0"/>
    <xf numFmtId="0" fontId="38" fillId="0" borderId="0"/>
    <xf numFmtId="0" fontId="50" fillId="0" borderId="0"/>
    <xf numFmtId="0" fontId="50" fillId="0" borderId="0"/>
    <xf numFmtId="0" fontId="69" fillId="0" borderId="0"/>
    <xf numFmtId="0" fontId="7" fillId="0" borderId="0"/>
    <xf numFmtId="9" fontId="7" fillId="0" borderId="0" applyFont="0" applyFill="0" applyBorder="0" applyAlignment="0" applyProtection="0"/>
    <xf numFmtId="9" fontId="6" fillId="0" borderId="0" applyFont="0" applyFill="0" applyBorder="0" applyAlignment="0" applyProtection="0"/>
    <xf numFmtId="0" fontId="6" fillId="0" borderId="0"/>
    <xf numFmtId="164"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34" fillId="0" borderId="0"/>
    <xf numFmtId="0" fontId="34" fillId="0" borderId="0"/>
    <xf numFmtId="9" fontId="5" fillId="0" borderId="0" applyFont="0" applyFill="0" applyBorder="0" applyAlignment="0" applyProtection="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cellStyleXfs>
  <cellXfs count="1220">
    <xf numFmtId="0" fontId="0" fillId="0" borderId="0" xfId="0"/>
    <xf numFmtId="0" fontId="11" fillId="0" borderId="0" xfId="0" applyFont="1"/>
    <xf numFmtId="0" fontId="12" fillId="0" borderId="0" xfId="0" applyFont="1"/>
    <xf numFmtId="0" fontId="0" fillId="0" borderId="0" xfId="0" applyAlignment="1">
      <alignment horizontal="center" vertical="center"/>
    </xf>
    <xf numFmtId="0" fontId="0" fillId="0" borderId="0" xfId="0" applyAlignment="1">
      <alignment horizontal="center"/>
    </xf>
    <xf numFmtId="0" fontId="25" fillId="0" borderId="4" xfId="0" applyFont="1" applyBorder="1" applyAlignment="1">
      <alignment horizontal="center" vertical="center"/>
    </xf>
    <xf numFmtId="0" fontId="17" fillId="0" borderId="4" xfId="0" applyFont="1" applyBorder="1" applyAlignment="1">
      <alignment vertical="top"/>
    </xf>
    <xf numFmtId="0" fontId="28" fillId="0" borderId="0" xfId="0" applyFont="1" applyAlignment="1">
      <alignment vertical="top"/>
    </xf>
    <xf numFmtId="0" fontId="0" fillId="0" borderId="0" xfId="0" applyAlignment="1">
      <alignment horizontal="left"/>
    </xf>
    <xf numFmtId="0" fontId="29" fillId="0" borderId="4" xfId="0" applyFont="1" applyBorder="1" applyAlignment="1">
      <alignment horizontal="center" vertical="center" wrapText="1"/>
    </xf>
    <xf numFmtId="0" fontId="13" fillId="2" borderId="1" xfId="0" applyFont="1" applyFill="1" applyBorder="1" applyAlignment="1">
      <alignment vertical="center"/>
    </xf>
    <xf numFmtId="0" fontId="13" fillId="2" borderId="3" xfId="0" applyFont="1" applyFill="1" applyBorder="1" applyAlignment="1">
      <alignment vertical="center" wrapText="1"/>
    </xf>
    <xf numFmtId="0" fontId="29" fillId="2" borderId="4" xfId="0" applyFont="1" applyFill="1" applyBorder="1" applyAlignment="1">
      <alignment vertical="center" wrapText="1"/>
    </xf>
    <xf numFmtId="0" fontId="29" fillId="2" borderId="4"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9" fillId="2" borderId="10"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9" fillId="2" borderId="9" xfId="0" applyFont="1" applyFill="1" applyBorder="1" applyAlignment="1">
      <alignment horizontal="center" vertical="center" wrapText="1"/>
    </xf>
    <xf numFmtId="0" fontId="33" fillId="0" borderId="0" xfId="5" applyFont="1"/>
    <xf numFmtId="0" fontId="33" fillId="0" borderId="0" xfId="5" applyFont="1" applyAlignment="1">
      <alignment horizontal="center"/>
    </xf>
    <xf numFmtId="0" fontId="29" fillId="0" borderId="4" xfId="0" quotePrefix="1" applyFont="1" applyBorder="1" applyAlignment="1">
      <alignment horizontal="center" vertical="center" wrapText="1"/>
    </xf>
    <xf numFmtId="0" fontId="25" fillId="0" borderId="10" xfId="0" applyFont="1" applyBorder="1" applyAlignment="1">
      <alignment horizontal="center" vertical="center"/>
    </xf>
    <xf numFmtId="0" fontId="25" fillId="0" borderId="0" xfId="0" applyFont="1" applyAlignment="1">
      <alignment vertical="center"/>
    </xf>
    <xf numFmtId="0" fontId="0" fillId="0" borderId="0" xfId="0" applyAlignment="1">
      <alignment vertical="center"/>
    </xf>
    <xf numFmtId="0" fontId="13" fillId="0" borderId="0" xfId="0" applyFont="1" applyAlignment="1">
      <alignment vertical="top"/>
    </xf>
    <xf numFmtId="0" fontId="14" fillId="0" borderId="0" xfId="0" applyFont="1" applyAlignment="1">
      <alignment vertical="top"/>
    </xf>
    <xf numFmtId="0" fontId="41" fillId="0" borderId="0" xfId="0" applyFont="1" applyAlignment="1">
      <alignment vertical="top"/>
    </xf>
    <xf numFmtId="2" fontId="0" fillId="0" borderId="0" xfId="0" applyNumberFormat="1"/>
    <xf numFmtId="2" fontId="39" fillId="0" borderId="0" xfId="0" applyNumberFormat="1" applyFont="1" applyAlignment="1">
      <alignment vertical="top"/>
    </xf>
    <xf numFmtId="2" fontId="40" fillId="0" borderId="0" xfId="0" applyNumberFormat="1" applyFont="1" applyAlignment="1">
      <alignment vertical="top"/>
    </xf>
    <xf numFmtId="0" fontId="44" fillId="0" borderId="4" xfId="6" applyFont="1" applyBorder="1" applyAlignment="1">
      <alignment horizontal="center"/>
    </xf>
    <xf numFmtId="0" fontId="44" fillId="0" borderId="4" xfId="8" applyFont="1" applyBorder="1" applyAlignment="1">
      <alignment horizontal="left" vertical="center" wrapText="1"/>
    </xf>
    <xf numFmtId="0" fontId="15" fillId="0" borderId="4" xfId="6" applyFont="1" applyBorder="1" applyAlignment="1">
      <alignment horizontal="center" vertical="top"/>
    </xf>
    <xf numFmtId="0" fontId="46" fillId="0" borderId="4" xfId="6" applyFont="1" applyBorder="1" applyAlignment="1">
      <alignment horizontal="center" vertical="center" wrapText="1"/>
    </xf>
    <xf numFmtId="0" fontId="46" fillId="0" borderId="4" xfId="6" applyFont="1" applyBorder="1" applyAlignment="1">
      <alignment vertical="center" wrapText="1"/>
    </xf>
    <xf numFmtId="0" fontId="46" fillId="0" borderId="4" xfId="6" applyFont="1" applyBorder="1" applyAlignment="1">
      <alignment horizontal="center" vertical="center"/>
    </xf>
    <xf numFmtId="0" fontId="47" fillId="4" borderId="7" xfId="6" applyFont="1" applyFill="1" applyBorder="1" applyAlignment="1">
      <alignment horizontal="center" vertical="center"/>
    </xf>
    <xf numFmtId="0" fontId="49" fillId="4" borderId="4" xfId="6" applyFont="1" applyFill="1" applyBorder="1" applyAlignment="1">
      <alignment horizontal="center" vertical="center"/>
    </xf>
    <xf numFmtId="0" fontId="49" fillId="4" borderId="1" xfId="6" applyFont="1" applyFill="1" applyBorder="1" applyAlignment="1">
      <alignment horizontal="center" vertical="center"/>
    </xf>
    <xf numFmtId="0" fontId="49" fillId="4" borderId="3" xfId="6" applyFont="1" applyFill="1" applyBorder="1" applyAlignment="1">
      <alignment horizontal="center" vertical="center" wrapText="1"/>
    </xf>
    <xf numFmtId="0" fontId="53" fillId="2" borderId="4" xfId="6" applyFont="1" applyFill="1" applyBorder="1" applyAlignment="1">
      <alignment vertical="center" wrapText="1"/>
    </xf>
    <xf numFmtId="0" fontId="51" fillId="4" borderId="4" xfId="6" applyFont="1" applyFill="1" applyBorder="1" applyAlignment="1">
      <alignment horizontal="left" vertical="top" wrapText="1"/>
    </xf>
    <xf numFmtId="0" fontId="46" fillId="2" borderId="4" xfId="6" applyFont="1" applyFill="1" applyBorder="1" applyAlignment="1">
      <alignment horizontal="left" vertical="center" wrapText="1"/>
    </xf>
    <xf numFmtId="0" fontId="19" fillId="0" borderId="4" xfId="6" applyFont="1" applyBorder="1" applyAlignment="1">
      <alignment horizontal="center" vertical="center" wrapText="1"/>
    </xf>
    <xf numFmtId="0" fontId="46" fillId="0" borderId="4" xfId="6" applyFont="1" applyBorder="1" applyAlignment="1">
      <alignment horizontal="left" vertical="center" wrapText="1"/>
    </xf>
    <xf numFmtId="0" fontId="19" fillId="0" borderId="4" xfId="6" applyFont="1" applyBorder="1" applyAlignment="1">
      <alignment vertical="center" wrapText="1"/>
    </xf>
    <xf numFmtId="9" fontId="19" fillId="0" borderId="4" xfId="6" applyNumberFormat="1" applyFont="1" applyBorder="1" applyAlignment="1">
      <alignment horizontal="center" vertical="center"/>
    </xf>
    <xf numFmtId="0" fontId="19" fillId="0" borderId="4" xfId="6" applyFont="1" applyBorder="1" applyAlignment="1">
      <alignment horizontal="center" vertical="center"/>
    </xf>
    <xf numFmtId="0" fontId="19" fillId="0" borderId="4" xfId="6" applyFont="1" applyBorder="1" applyAlignment="1">
      <alignment horizontal="left" vertical="center" wrapText="1"/>
    </xf>
    <xf numFmtId="0" fontId="46" fillId="2" borderId="4" xfId="6" applyFont="1" applyFill="1" applyBorder="1" applyAlignment="1">
      <alignment horizontal="center" vertical="center" wrapText="1"/>
    </xf>
    <xf numFmtId="0" fontId="19" fillId="2" borderId="4" xfId="6" applyFont="1" applyFill="1" applyBorder="1" applyAlignment="1">
      <alignment horizontal="center" vertical="center" wrapText="1"/>
    </xf>
    <xf numFmtId="0" fontId="47" fillId="0" borderId="4" xfId="6" applyFont="1" applyBorder="1" applyAlignment="1">
      <alignment horizontal="center" vertical="center" wrapText="1"/>
    </xf>
    <xf numFmtId="9" fontId="47" fillId="0" borderId="8" xfId="7" applyFont="1" applyFill="1" applyBorder="1" applyAlignment="1">
      <alignment horizontal="center" vertical="center" wrapText="1"/>
    </xf>
    <xf numFmtId="0" fontId="47" fillId="0" borderId="7" xfId="6" applyFont="1" applyBorder="1" applyAlignment="1">
      <alignment horizontal="center" vertical="center" wrapText="1"/>
    </xf>
    <xf numFmtId="9" fontId="46" fillId="2" borderId="4" xfId="7" applyFont="1" applyFill="1" applyBorder="1" applyAlignment="1">
      <alignment horizontal="center" vertical="center"/>
    </xf>
    <xf numFmtId="9" fontId="19" fillId="2" borderId="4" xfId="7" applyFont="1" applyFill="1" applyBorder="1" applyAlignment="1">
      <alignment horizontal="center" vertical="center"/>
    </xf>
    <xf numFmtId="0" fontId="46" fillId="2" borderId="4" xfId="6" applyFont="1" applyFill="1" applyBorder="1" applyAlignment="1">
      <alignment horizontal="center" vertical="center"/>
    </xf>
    <xf numFmtId="0" fontId="46" fillId="0" borderId="0" xfId="6" applyFont="1" applyAlignment="1">
      <alignment horizontal="center" vertical="center"/>
    </xf>
    <xf numFmtId="1" fontId="47" fillId="0" borderId="1" xfId="6" applyNumberFormat="1" applyFont="1" applyBorder="1" applyAlignment="1">
      <alignment horizontal="center" vertical="center" wrapText="1"/>
    </xf>
    <xf numFmtId="1" fontId="46" fillId="0" borderId="1" xfId="6" applyNumberFormat="1" applyFont="1" applyBorder="1" applyAlignment="1">
      <alignment horizontal="center" vertical="center"/>
    </xf>
    <xf numFmtId="0" fontId="46" fillId="0" borderId="0" xfId="6" applyFont="1" applyAlignment="1">
      <alignment vertical="center"/>
    </xf>
    <xf numFmtId="0" fontId="46" fillId="0" borderId="4" xfId="6" applyFont="1" applyBorder="1" applyAlignment="1">
      <alignment horizontal="left" vertical="center"/>
    </xf>
    <xf numFmtId="0" fontId="46" fillId="2" borderId="0" xfId="6" applyFont="1" applyFill="1" applyAlignment="1">
      <alignment vertical="center"/>
    </xf>
    <xf numFmtId="0" fontId="48" fillId="0" borderId="4" xfId="6" applyFont="1" applyBorder="1" applyAlignment="1">
      <alignment horizontal="left" vertical="center" wrapText="1"/>
    </xf>
    <xf numFmtId="0" fontId="46" fillId="0" borderId="3" xfId="6" applyFont="1" applyBorder="1" applyAlignment="1">
      <alignment vertical="center"/>
    </xf>
    <xf numFmtId="0" fontId="46" fillId="0" borderId="4" xfId="6" applyFont="1" applyBorder="1" applyAlignment="1">
      <alignment vertical="center"/>
    </xf>
    <xf numFmtId="0" fontId="15" fillId="0" borderId="4" xfId="6" applyFont="1" applyBorder="1" applyAlignment="1">
      <alignment horizontal="center" vertical="center"/>
    </xf>
    <xf numFmtId="9" fontId="15" fillId="0" borderId="4" xfId="7" applyFont="1" applyBorder="1" applyAlignment="1">
      <alignment horizontal="center" vertical="center"/>
    </xf>
    <xf numFmtId="0" fontId="46" fillId="0" borderId="10" xfId="6" applyFont="1" applyBorder="1" applyAlignment="1">
      <alignment horizontal="left" vertical="center"/>
    </xf>
    <xf numFmtId="0" fontId="54" fillId="2" borderId="0" xfId="6" applyFont="1" applyFill="1" applyAlignment="1">
      <alignment vertical="center"/>
    </xf>
    <xf numFmtId="0" fontId="46" fillId="4" borderId="0" xfId="6" applyFont="1" applyFill="1" applyAlignment="1">
      <alignment vertical="center"/>
    </xf>
    <xf numFmtId="0" fontId="46" fillId="6" borderId="0" xfId="6" applyFont="1" applyFill="1" applyAlignment="1">
      <alignment vertical="center"/>
    </xf>
    <xf numFmtId="0" fontId="46" fillId="4" borderId="10" xfId="6" applyFont="1" applyFill="1" applyBorder="1" applyAlignment="1">
      <alignment horizontal="center" vertical="center"/>
    </xf>
    <xf numFmtId="1" fontId="19" fillId="2" borderId="4" xfId="7" applyNumberFormat="1" applyFont="1" applyFill="1" applyBorder="1" applyAlignment="1" applyProtection="1">
      <alignment horizontal="center" vertical="center"/>
    </xf>
    <xf numFmtId="0" fontId="53" fillId="2" borderId="4" xfId="6" applyFont="1" applyFill="1" applyBorder="1" applyAlignment="1">
      <alignment horizontal="left" vertical="center"/>
    </xf>
    <xf numFmtId="0" fontId="53" fillId="2" borderId="11" xfId="6" applyFont="1" applyFill="1" applyBorder="1" applyAlignment="1">
      <alignment horizontal="left" vertical="center"/>
    </xf>
    <xf numFmtId="0" fontId="19" fillId="2" borderId="4" xfId="6" applyFont="1" applyFill="1" applyBorder="1" applyAlignment="1">
      <alignment horizontal="left" vertical="center" wrapText="1"/>
    </xf>
    <xf numFmtId="9" fontId="19" fillId="2" borderId="4" xfId="6" applyNumberFormat="1" applyFont="1" applyFill="1" applyBorder="1" applyAlignment="1">
      <alignment horizontal="left" vertical="center" wrapText="1"/>
    </xf>
    <xf numFmtId="0" fontId="52" fillId="2" borderId="4" xfId="6" applyFont="1" applyFill="1" applyBorder="1" applyAlignment="1">
      <alignment horizontal="left" vertical="center" wrapText="1"/>
    </xf>
    <xf numFmtId="0" fontId="47" fillId="4" borderId="5" xfId="6" applyFont="1" applyFill="1" applyBorder="1" applyAlignment="1">
      <alignment horizontal="center" vertical="center"/>
    </xf>
    <xf numFmtId="1" fontId="47" fillId="4" borderId="7" xfId="6" applyNumberFormat="1" applyFont="1" applyFill="1" applyBorder="1" applyAlignment="1">
      <alignment horizontal="center" vertical="center"/>
    </xf>
    <xf numFmtId="0" fontId="20" fillId="4" borderId="4" xfId="6" applyFont="1" applyFill="1" applyBorder="1" applyAlignment="1">
      <alignment horizontal="left" vertical="center" wrapText="1"/>
    </xf>
    <xf numFmtId="0" fontId="20" fillId="9" borderId="5" xfId="6" applyFont="1" applyFill="1" applyBorder="1" applyAlignment="1">
      <alignment horizontal="left" vertical="center"/>
    </xf>
    <xf numFmtId="0" fontId="54" fillId="9" borderId="4" xfId="6" applyFont="1" applyFill="1" applyBorder="1" applyAlignment="1">
      <alignment horizontal="center" vertical="center"/>
    </xf>
    <xf numFmtId="0" fontId="51" fillId="9" borderId="4" xfId="6" applyFont="1" applyFill="1" applyBorder="1" applyAlignment="1">
      <alignment horizontal="left" vertical="center"/>
    </xf>
    <xf numFmtId="0" fontId="20" fillId="4" borderId="12" xfId="6" applyFont="1" applyFill="1" applyBorder="1" applyAlignment="1">
      <alignment horizontal="center" vertical="center"/>
    </xf>
    <xf numFmtId="9" fontId="0" fillId="0" borderId="0" xfId="1" applyFont="1"/>
    <xf numFmtId="9" fontId="0" fillId="0" borderId="0" xfId="0" applyNumberFormat="1"/>
    <xf numFmtId="0" fontId="20" fillId="9" borderId="4" xfId="6" applyFont="1" applyFill="1" applyBorder="1" applyAlignment="1">
      <alignment horizontal="left" vertical="center" wrapText="1"/>
    </xf>
    <xf numFmtId="0" fontId="46" fillId="4" borderId="0" xfId="6" applyFont="1" applyFill="1" applyAlignment="1">
      <alignment horizontal="center" vertical="center"/>
    </xf>
    <xf numFmtId="1" fontId="46" fillId="4" borderId="0" xfId="6" applyNumberFormat="1" applyFont="1" applyFill="1" applyAlignment="1">
      <alignment horizontal="center" vertical="center"/>
    </xf>
    <xf numFmtId="1" fontId="19" fillId="2" borderId="1" xfId="6" applyNumberFormat="1" applyFont="1" applyFill="1" applyBorder="1" applyAlignment="1">
      <alignment horizontal="center" vertical="center"/>
    </xf>
    <xf numFmtId="0" fontId="29" fillId="2" borderId="11" xfId="0" applyFont="1" applyFill="1" applyBorder="1" applyAlignment="1">
      <alignment horizontal="center" vertical="center" wrapText="1"/>
    </xf>
    <xf numFmtId="0" fontId="47" fillId="0" borderId="16" xfId="6" applyFont="1" applyBorder="1" applyAlignment="1">
      <alignment horizontal="center" vertical="center" wrapText="1"/>
    </xf>
    <xf numFmtId="0" fontId="29" fillId="2" borderId="4" xfId="0" applyFont="1" applyFill="1" applyBorder="1" applyAlignment="1">
      <alignment horizontal="center" vertical="center" wrapText="1"/>
    </xf>
    <xf numFmtId="0" fontId="20" fillId="9" borderId="4" xfId="6" applyFont="1" applyFill="1" applyBorder="1" applyAlignment="1">
      <alignment horizontal="left" vertical="center"/>
    </xf>
    <xf numFmtId="0" fontId="21" fillId="2" borderId="4" xfId="6" applyFont="1" applyFill="1" applyBorder="1" applyAlignment="1">
      <alignment horizontal="left" vertical="center" wrapText="1"/>
    </xf>
    <xf numFmtId="0" fontId="51" fillId="9" borderId="7" xfId="6" applyFont="1" applyFill="1" applyBorder="1" applyAlignment="1">
      <alignment horizontal="left" vertical="center" wrapText="1"/>
    </xf>
    <xf numFmtId="0" fontId="21" fillId="9" borderId="7" xfId="6"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4" xfId="0" applyFont="1" applyFill="1" applyBorder="1" applyAlignment="1">
      <alignment horizontal="center" vertical="center" wrapText="1"/>
    </xf>
    <xf numFmtId="0" fontId="19" fillId="9" borderId="4" xfId="6" applyFont="1" applyFill="1" applyBorder="1" applyAlignment="1">
      <alignment horizontal="center" vertical="center"/>
    </xf>
    <xf numFmtId="0" fontId="22" fillId="2" borderId="4" xfId="6" applyFont="1" applyFill="1" applyBorder="1" applyAlignment="1">
      <alignment horizontal="center" vertical="center"/>
    </xf>
    <xf numFmtId="0" fontId="22" fillId="2" borderId="4" xfId="6" applyFont="1" applyFill="1" applyBorder="1" applyAlignment="1">
      <alignment vertical="center" wrapText="1"/>
    </xf>
    <xf numFmtId="0" fontId="24" fillId="2" borderId="4" xfId="6" applyFont="1" applyFill="1" applyBorder="1" applyAlignment="1">
      <alignment vertical="center" wrapText="1"/>
    </xf>
    <xf numFmtId="0" fontId="24" fillId="2" borderId="1" xfId="6" applyFont="1" applyFill="1" applyBorder="1" applyAlignment="1">
      <alignment vertical="center" wrapText="1"/>
    </xf>
    <xf numFmtId="0" fontId="24" fillId="2" borderId="4" xfId="6" applyFont="1" applyFill="1" applyBorder="1" applyAlignment="1">
      <alignment horizontal="center" vertical="center"/>
    </xf>
    <xf numFmtId="0" fontId="22" fillId="2" borderId="0" xfId="6" applyFont="1" applyFill="1" applyAlignment="1">
      <alignment vertical="center" wrapText="1"/>
    </xf>
    <xf numFmtId="0" fontId="19" fillId="2" borderId="4" xfId="6" applyFont="1" applyFill="1" applyBorder="1" applyAlignment="1">
      <alignment horizontal="center" vertical="center"/>
    </xf>
    <xf numFmtId="1" fontId="19" fillId="9" borderId="4" xfId="7" applyNumberFormat="1" applyFont="1" applyFill="1" applyBorder="1" applyAlignment="1" applyProtection="1">
      <alignment horizontal="center" vertical="center"/>
    </xf>
    <xf numFmtId="1" fontId="19" fillId="9" borderId="4" xfId="6" applyNumberFormat="1" applyFont="1" applyFill="1" applyBorder="1" applyAlignment="1">
      <alignment horizontal="center" vertical="center"/>
    </xf>
    <xf numFmtId="1" fontId="19" fillId="15" borderId="4" xfId="7" applyNumberFormat="1" applyFont="1" applyFill="1" applyBorder="1" applyAlignment="1" applyProtection="1">
      <alignment horizontal="center" vertical="center"/>
    </xf>
    <xf numFmtId="1" fontId="19" fillId="15" borderId="4" xfId="6" applyNumberFormat="1" applyFont="1" applyFill="1" applyBorder="1" applyAlignment="1">
      <alignment horizontal="center" vertical="center"/>
    </xf>
    <xf numFmtId="0" fontId="19" fillId="0" borderId="4" xfId="6" applyFont="1" applyBorder="1" applyAlignment="1">
      <alignment horizontal="center" vertical="top"/>
    </xf>
    <xf numFmtId="0" fontId="61" fillId="0" borderId="4" xfId="5" applyFont="1" applyBorder="1" applyAlignment="1">
      <alignment horizontal="center"/>
    </xf>
    <xf numFmtId="0" fontId="61" fillId="0" borderId="4" xfId="5" applyFont="1" applyBorder="1"/>
    <xf numFmtId="0" fontId="61" fillId="0" borderId="5" xfId="5" applyFont="1" applyBorder="1"/>
    <xf numFmtId="0" fontId="61" fillId="0" borderId="12" xfId="5" applyFont="1" applyBorder="1"/>
    <xf numFmtId="0" fontId="61" fillId="0" borderId="8" xfId="5" applyFont="1" applyBorder="1"/>
    <xf numFmtId="0" fontId="19" fillId="0" borderId="4" xfId="6" applyFont="1" applyBorder="1" applyAlignment="1">
      <alignment horizontal="left" vertical="top"/>
    </xf>
    <xf numFmtId="0" fontId="62" fillId="9" borderId="4" xfId="0" applyFont="1" applyFill="1" applyBorder="1" applyAlignment="1">
      <alignment vertical="top"/>
    </xf>
    <xf numFmtId="0" fontId="22" fillId="9" borderId="4" xfId="6" applyFont="1" applyFill="1" applyBorder="1" applyAlignment="1">
      <alignment vertical="center" wrapText="1"/>
    </xf>
    <xf numFmtId="0" fontId="24" fillId="9" borderId="4" xfId="6" applyFont="1" applyFill="1" applyBorder="1" applyAlignment="1">
      <alignment vertical="center" wrapText="1"/>
    </xf>
    <xf numFmtId="0" fontId="24" fillId="9" borderId="4" xfId="6" applyFont="1" applyFill="1" applyBorder="1" applyAlignment="1">
      <alignment horizontal="center" vertical="center"/>
    </xf>
    <xf numFmtId="9" fontId="19" fillId="9" borderId="4" xfId="6" applyNumberFormat="1" applyFont="1" applyFill="1" applyBorder="1" applyAlignment="1">
      <alignment horizontal="center" vertical="center"/>
    </xf>
    <xf numFmtId="9" fontId="19" fillId="9" borderId="4" xfId="7" applyFont="1" applyFill="1" applyBorder="1" applyAlignment="1">
      <alignment horizontal="center" vertical="center"/>
    </xf>
    <xf numFmtId="0" fontId="62" fillId="15" borderId="4" xfId="0" applyFont="1" applyFill="1" applyBorder="1" applyAlignment="1">
      <alignment vertical="top"/>
    </xf>
    <xf numFmtId="0" fontId="22" fillId="15" borderId="4" xfId="6" applyFont="1" applyFill="1" applyBorder="1" applyAlignment="1">
      <alignment vertical="center" wrapText="1"/>
    </xf>
    <xf numFmtId="0" fontId="24" fillId="15" borderId="4" xfId="6" applyFont="1" applyFill="1" applyBorder="1" applyAlignment="1">
      <alignment vertical="center" wrapText="1"/>
    </xf>
    <xf numFmtId="0" fontId="24" fillId="15" borderId="4" xfId="6" applyFont="1" applyFill="1" applyBorder="1" applyAlignment="1">
      <alignment horizontal="center" vertical="center"/>
    </xf>
    <xf numFmtId="0" fontId="19" fillId="15" borderId="4" xfId="6" applyFont="1" applyFill="1" applyBorder="1" applyAlignment="1">
      <alignment horizontal="center" vertical="center"/>
    </xf>
    <xf numFmtId="9" fontId="19" fillId="15" borderId="4" xfId="6" applyNumberFormat="1" applyFont="1" applyFill="1" applyBorder="1" applyAlignment="1">
      <alignment horizontal="center" vertical="center"/>
    </xf>
    <xf numFmtId="9" fontId="19" fillId="15" borderId="4" xfId="7" applyFont="1" applyFill="1" applyBorder="1" applyAlignment="1">
      <alignment horizontal="center" vertical="center"/>
    </xf>
    <xf numFmtId="0" fontId="19" fillId="0" borderId="4" xfId="6" applyFont="1" applyBorder="1" applyAlignment="1">
      <alignment horizontal="left"/>
    </xf>
    <xf numFmtId="0" fontId="19" fillId="0" borderId="4" xfId="6" applyFont="1" applyBorder="1" applyAlignment="1">
      <alignment horizontal="center"/>
    </xf>
    <xf numFmtId="1" fontId="19" fillId="0" borderId="4" xfId="6" applyNumberFormat="1" applyFont="1" applyBorder="1" applyAlignment="1">
      <alignment horizontal="center"/>
    </xf>
    <xf numFmtId="9" fontId="19" fillId="0" borderId="4" xfId="7" applyFont="1" applyBorder="1" applyAlignment="1">
      <alignment horizontal="left"/>
    </xf>
    <xf numFmtId="0" fontId="19" fillId="0" borderId="15" xfId="6" applyFont="1" applyBorder="1" applyAlignment="1">
      <alignment horizontal="left"/>
    </xf>
    <xf numFmtId="0" fontId="19" fillId="0" borderId="15" xfId="6" applyFont="1" applyBorder="1" applyAlignment="1">
      <alignment horizontal="center"/>
    </xf>
    <xf numFmtId="1" fontId="19" fillId="0" borderId="15" xfId="6" applyNumberFormat="1" applyFont="1" applyBorder="1" applyAlignment="1">
      <alignment horizontal="center"/>
    </xf>
    <xf numFmtId="0" fontId="19" fillId="0" borderId="6" xfId="6" applyFont="1" applyBorder="1" applyAlignment="1">
      <alignment horizontal="center"/>
    </xf>
    <xf numFmtId="0" fontId="19" fillId="0" borderId="0" xfId="6" applyFont="1" applyAlignment="1">
      <alignment horizontal="left"/>
    </xf>
    <xf numFmtId="0" fontId="19" fillId="0" borderId="0" xfId="6" applyFont="1" applyAlignment="1">
      <alignment horizontal="center"/>
    </xf>
    <xf numFmtId="1" fontId="19" fillId="0" borderId="0" xfId="6" applyNumberFormat="1" applyFont="1" applyAlignment="1">
      <alignment horizontal="center"/>
    </xf>
    <xf numFmtId="0" fontId="19" fillId="0" borderId="17" xfId="6" applyFont="1" applyBorder="1" applyAlignment="1">
      <alignment horizontal="center"/>
    </xf>
    <xf numFmtId="0" fontId="61" fillId="0" borderId="14" xfId="5" applyFont="1" applyBorder="1"/>
    <xf numFmtId="0" fontId="45" fillId="0" borderId="14" xfId="0" applyFont="1" applyBorder="1" applyAlignment="1">
      <alignment horizontal="left"/>
    </xf>
    <xf numFmtId="0" fontId="45" fillId="0" borderId="14" xfId="0" applyFont="1" applyBorder="1"/>
    <xf numFmtId="0" fontId="19" fillId="0" borderId="14" xfId="6" applyFont="1" applyBorder="1" applyAlignment="1">
      <alignment horizontal="center"/>
    </xf>
    <xf numFmtId="1" fontId="19" fillId="0" borderId="14" xfId="6" applyNumberFormat="1" applyFont="1" applyBorder="1" applyAlignment="1">
      <alignment horizontal="center"/>
    </xf>
    <xf numFmtId="0" fontId="19" fillId="0" borderId="9" xfId="6" applyFont="1" applyBorder="1" applyAlignment="1">
      <alignment horizontal="center"/>
    </xf>
    <xf numFmtId="9" fontId="19" fillId="12" borderId="4" xfId="7" applyFont="1" applyFill="1" applyBorder="1" applyAlignment="1">
      <alignment horizontal="left"/>
    </xf>
    <xf numFmtId="9" fontId="19" fillId="14" borderId="4" xfId="7" applyFont="1" applyFill="1" applyBorder="1" applyAlignment="1">
      <alignment horizontal="left"/>
    </xf>
    <xf numFmtId="9" fontId="19" fillId="13" borderId="4" xfId="7" applyFont="1" applyFill="1" applyBorder="1" applyAlignment="1">
      <alignment horizontal="left"/>
    </xf>
    <xf numFmtId="0" fontId="46" fillId="2" borderId="10" xfId="6" applyFont="1" applyFill="1" applyBorder="1" applyAlignment="1">
      <alignment horizontal="center" vertical="center"/>
    </xf>
    <xf numFmtId="0" fontId="28" fillId="0" borderId="0" xfId="0" applyFont="1"/>
    <xf numFmtId="0" fontId="17" fillId="0" borderId="0" xfId="0" applyFont="1" applyAlignment="1">
      <alignment vertical="top"/>
    </xf>
    <xf numFmtId="0" fontId="18" fillId="0" borderId="0" xfId="0" applyFont="1" applyAlignment="1">
      <alignment vertical="top" wrapText="1"/>
    </xf>
    <xf numFmtId="0" fontId="10" fillId="0" borderId="0" xfId="0" applyFont="1"/>
    <xf numFmtId="0" fontId="19" fillId="0" borderId="4" xfId="6" applyFont="1" applyBorder="1" applyAlignment="1">
      <alignment horizontal="left" vertical="center"/>
    </xf>
    <xf numFmtId="0" fontId="13" fillId="17" borderId="1" xfId="0" applyFont="1" applyFill="1" applyBorder="1" applyAlignment="1">
      <alignment vertical="center"/>
    </xf>
    <xf numFmtId="0" fontId="13" fillId="17" borderId="3" xfId="0" applyFont="1" applyFill="1" applyBorder="1" applyAlignment="1">
      <alignment vertical="center"/>
    </xf>
    <xf numFmtId="0" fontId="29" fillId="17" borderId="4" xfId="0" applyFont="1" applyFill="1" applyBorder="1" applyAlignment="1">
      <alignment vertical="center" wrapText="1"/>
    </xf>
    <xf numFmtId="0" fontId="29" fillId="17" borderId="4" xfId="0" applyFont="1" applyFill="1" applyBorder="1" applyAlignment="1">
      <alignment horizontal="left" vertical="center" wrapText="1"/>
    </xf>
    <xf numFmtId="0" fontId="9" fillId="0" borderId="0" xfId="0" applyFont="1"/>
    <xf numFmtId="0" fontId="16" fillId="16" borderId="10" xfId="6" applyFont="1" applyFill="1" applyBorder="1" applyAlignment="1">
      <alignment vertical="center"/>
    </xf>
    <xf numFmtId="0" fontId="45" fillId="0" borderId="4" xfId="0" applyFont="1" applyBorder="1" applyAlignment="1">
      <alignment horizontal="left"/>
    </xf>
    <xf numFmtId="0" fontId="45" fillId="0" borderId="4" xfId="0" applyFont="1" applyBorder="1"/>
    <xf numFmtId="0" fontId="22" fillId="9" borderId="4" xfId="6" applyFont="1" applyFill="1" applyBorder="1" applyAlignment="1">
      <alignment horizontal="center" vertical="center"/>
    </xf>
    <xf numFmtId="0" fontId="22" fillId="15" borderId="4" xfId="6" applyFont="1" applyFill="1" applyBorder="1" applyAlignment="1">
      <alignment horizontal="center" vertical="center"/>
    </xf>
    <xf numFmtId="0" fontId="20" fillId="0" borderId="4" xfId="6" applyFont="1" applyBorder="1" applyAlignment="1">
      <alignment horizontal="left"/>
    </xf>
    <xf numFmtId="0" fontId="20" fillId="0" borderId="4" xfId="6" applyFont="1" applyBorder="1" applyAlignment="1">
      <alignment horizontal="left" vertical="top"/>
    </xf>
    <xf numFmtId="0" fontId="65" fillId="0" borderId="4" xfId="5" applyFont="1" applyBorder="1"/>
    <xf numFmtId="0" fontId="20" fillId="0" borderId="4" xfId="6" applyFont="1" applyBorder="1" applyAlignment="1">
      <alignment horizontal="center" vertical="top"/>
    </xf>
    <xf numFmtId="0" fontId="65" fillId="0" borderId="4" xfId="5" applyFont="1" applyBorder="1" applyAlignment="1">
      <alignment horizontal="center"/>
    </xf>
    <xf numFmtId="0" fontId="66" fillId="0" borderId="4" xfId="0" applyFont="1" applyBorder="1" applyAlignment="1">
      <alignment horizontal="left"/>
    </xf>
    <xf numFmtId="9" fontId="19" fillId="2" borderId="4" xfId="6" applyNumberFormat="1" applyFont="1" applyFill="1" applyBorder="1" applyAlignment="1">
      <alignment horizontal="center" vertical="center" wrapText="1"/>
    </xf>
    <xf numFmtId="0" fontId="22" fillId="2" borderId="4" xfId="6" applyFont="1" applyFill="1" applyBorder="1" applyAlignment="1">
      <alignment horizontal="center" vertical="center" wrapText="1"/>
    </xf>
    <xf numFmtId="0" fontId="21" fillId="2" borderId="4" xfId="6" applyFont="1" applyFill="1" applyBorder="1" applyAlignment="1">
      <alignment horizontal="center" vertical="center" wrapText="1"/>
    </xf>
    <xf numFmtId="0" fontId="19" fillId="2" borderId="6" xfId="6" applyFont="1" applyFill="1" applyBorder="1" applyAlignment="1">
      <alignment horizontal="center" vertical="center" wrapText="1"/>
    </xf>
    <xf numFmtId="0" fontId="22" fillId="2" borderId="7" xfId="6" applyFont="1" applyFill="1" applyBorder="1" applyAlignment="1">
      <alignment horizontal="center" vertical="center" wrapText="1"/>
    </xf>
    <xf numFmtId="0" fontId="15" fillId="0" borderId="5" xfId="6" applyFont="1" applyBorder="1" applyAlignment="1">
      <alignment vertical="top" wrapText="1"/>
    </xf>
    <xf numFmtId="0" fontId="15" fillId="0" borderId="5" xfId="6" applyFont="1" applyBorder="1" applyAlignment="1">
      <alignment horizontal="left" vertical="top" wrapText="1"/>
    </xf>
    <xf numFmtId="0" fontId="15" fillId="0" borderId="7" xfId="6" applyFont="1" applyBorder="1" applyAlignment="1">
      <alignment horizontal="left" vertical="top" wrapText="1"/>
    </xf>
    <xf numFmtId="0" fontId="15" fillId="0" borderId="7" xfId="6" applyFont="1" applyBorder="1" applyAlignment="1">
      <alignment horizontal="center" vertical="top"/>
    </xf>
    <xf numFmtId="0" fontId="15" fillId="0" borderId="4" xfId="0" applyFont="1" applyBorder="1" applyAlignment="1">
      <alignment horizontal="center"/>
    </xf>
    <xf numFmtId="0" fontId="0" fillId="0" borderId="4" xfId="0" applyBorder="1" applyAlignment="1">
      <alignment horizontal="center"/>
    </xf>
    <xf numFmtId="0" fontId="12" fillId="0" borderId="4" xfId="0" applyFont="1" applyBorder="1"/>
    <xf numFmtId="0" fontId="12" fillId="0" borderId="4" xfId="0" applyFont="1" applyBorder="1" applyAlignment="1">
      <alignment horizontal="center"/>
    </xf>
    <xf numFmtId="2" fontId="12" fillId="0" borderId="4" xfId="0" applyNumberFormat="1" applyFont="1" applyBorder="1" applyAlignment="1">
      <alignment horizontal="center"/>
    </xf>
    <xf numFmtId="0" fontId="0" fillId="0" borderId="4" xfId="0" applyBorder="1" applyAlignment="1">
      <alignment horizontal="center" vertical="center"/>
    </xf>
    <xf numFmtId="0" fontId="28" fillId="0" borderId="4" xfId="0" applyFont="1" applyBorder="1"/>
    <xf numFmtId="0" fontId="18" fillId="0" borderId="4" xfId="0" applyFont="1" applyBorder="1" applyAlignment="1">
      <alignment vertical="top" wrapText="1"/>
    </xf>
    <xf numFmtId="0" fontId="41" fillId="0" borderId="4" xfId="0" applyFont="1" applyBorder="1" applyAlignment="1">
      <alignment vertical="top"/>
    </xf>
    <xf numFmtId="0" fontId="28" fillId="0" borderId="4" xfId="0" applyFont="1" applyBorder="1" applyAlignment="1">
      <alignment vertical="top"/>
    </xf>
    <xf numFmtId="0" fontId="9" fillId="0" borderId="4" xfId="0" applyFont="1" applyBorder="1"/>
    <xf numFmtId="0" fontId="25" fillId="0" borderId="4" xfId="0" applyFont="1" applyBorder="1" applyAlignment="1">
      <alignment vertical="center" wrapText="1"/>
    </xf>
    <xf numFmtId="0" fontId="19" fillId="2" borderId="4" xfId="6" applyFont="1" applyFill="1" applyBorder="1" applyAlignment="1">
      <alignment vertical="center"/>
    </xf>
    <xf numFmtId="0" fontId="19" fillId="2" borderId="4" xfId="6" applyFont="1" applyFill="1" applyBorder="1" applyAlignment="1">
      <alignment vertical="center" wrapText="1"/>
    </xf>
    <xf numFmtId="0" fontId="19" fillId="0" borderId="4" xfId="6" applyFont="1" applyBorder="1" applyAlignment="1">
      <alignment vertical="center"/>
    </xf>
    <xf numFmtId="0" fontId="19" fillId="0" borderId="4" xfId="6" applyFont="1" applyBorder="1"/>
    <xf numFmtId="9" fontId="19" fillId="2" borderId="19" xfId="7" applyFont="1" applyFill="1" applyBorder="1" applyAlignment="1">
      <alignment horizontal="center" vertical="center"/>
    </xf>
    <xf numFmtId="9" fontId="19" fillId="2" borderId="8" xfId="7" applyFont="1" applyFill="1" applyBorder="1" applyAlignment="1">
      <alignment horizontal="center" vertical="center"/>
    </xf>
    <xf numFmtId="9" fontId="19" fillId="2" borderId="1" xfId="7" applyFont="1" applyFill="1" applyBorder="1" applyAlignment="1">
      <alignment horizontal="center" vertical="center"/>
    </xf>
    <xf numFmtId="9" fontId="19" fillId="2" borderId="1" xfId="7" applyFont="1" applyFill="1" applyBorder="1" applyAlignment="1">
      <alignment horizontal="center" vertical="center" wrapText="1"/>
    </xf>
    <xf numFmtId="9" fontId="19" fillId="9" borderId="1" xfId="7" applyFont="1" applyFill="1" applyBorder="1" applyAlignment="1">
      <alignment horizontal="center" vertical="center"/>
    </xf>
    <xf numFmtId="9" fontId="19" fillId="15" borderId="1" xfId="7" applyFont="1" applyFill="1" applyBorder="1" applyAlignment="1">
      <alignment horizontal="center" vertical="center"/>
    </xf>
    <xf numFmtId="165" fontId="19" fillId="9" borderId="2" xfId="1" applyNumberFormat="1" applyFont="1" applyFill="1" applyBorder="1" applyAlignment="1">
      <alignment horizontal="center" vertical="center"/>
    </xf>
    <xf numFmtId="9" fontId="19" fillId="0" borderId="10" xfId="7" applyFont="1" applyFill="1" applyBorder="1" applyAlignment="1">
      <alignment horizontal="center" vertical="center"/>
    </xf>
    <xf numFmtId="0" fontId="19" fillId="9" borderId="4" xfId="6" applyFont="1" applyFill="1" applyBorder="1" applyAlignment="1">
      <alignment horizontal="center" vertical="center" wrapText="1"/>
    </xf>
    <xf numFmtId="0" fontId="19" fillId="9" borderId="7" xfId="6" applyFont="1" applyFill="1" applyBorder="1" applyAlignment="1">
      <alignment horizontal="center" vertical="center"/>
    </xf>
    <xf numFmtId="1" fontId="19" fillId="9" borderId="1" xfId="6" applyNumberFormat="1" applyFont="1" applyFill="1" applyBorder="1" applyAlignment="1">
      <alignment horizontal="center" vertical="center"/>
    </xf>
    <xf numFmtId="0" fontId="19" fillId="9" borderId="0" xfId="6" applyFont="1" applyFill="1" applyAlignment="1">
      <alignment horizontal="center" vertical="center"/>
    </xf>
    <xf numFmtId="0" fontId="19" fillId="9" borderId="10" xfId="6" applyFont="1" applyFill="1" applyBorder="1" applyAlignment="1">
      <alignment horizontal="center" vertical="center"/>
    </xf>
    <xf numFmtId="0" fontId="19" fillId="9" borderId="11" xfId="6" applyFont="1" applyFill="1" applyBorder="1" applyAlignment="1">
      <alignment horizontal="center" vertical="center"/>
    </xf>
    <xf numFmtId="1" fontId="19" fillId="9" borderId="8" xfId="6" applyNumberFormat="1" applyFont="1" applyFill="1" applyBorder="1" applyAlignment="1">
      <alignment horizontal="center" vertical="center"/>
    </xf>
    <xf numFmtId="165" fontId="19" fillId="9" borderId="14" xfId="1" applyNumberFormat="1" applyFont="1" applyFill="1" applyBorder="1" applyAlignment="1">
      <alignment horizontal="center" vertical="center"/>
    </xf>
    <xf numFmtId="0" fontId="19" fillId="2" borderId="4" xfId="6" applyFont="1" applyFill="1" applyBorder="1"/>
    <xf numFmtId="0" fontId="22" fillId="0" borderId="22" xfId="0" applyFont="1" applyBorder="1" applyAlignment="1">
      <alignment horizontal="center" vertical="center" wrapText="1"/>
    </xf>
    <xf numFmtId="0" fontId="22" fillId="0" borderId="22" xfId="0" applyFont="1" applyBorder="1" applyAlignment="1">
      <alignment horizontal="left" vertical="center" wrapText="1"/>
    </xf>
    <xf numFmtId="0" fontId="19" fillId="0" borderId="22" xfId="0" applyFont="1" applyBorder="1" applyAlignment="1">
      <alignment horizontal="left" wrapText="1"/>
    </xf>
    <xf numFmtId="0" fontId="19" fillId="0" borderId="22" xfId="0" applyFont="1" applyBorder="1" applyAlignment="1">
      <alignment horizontal="left" vertical="top" wrapText="1"/>
    </xf>
    <xf numFmtId="0" fontId="19" fillId="0" borderId="22" xfId="0" applyFont="1" applyBorder="1" applyAlignment="1">
      <alignment horizontal="left" vertical="center" wrapText="1"/>
    </xf>
    <xf numFmtId="0" fontId="22" fillId="0" borderId="22" xfId="0" applyFont="1" applyBorder="1" applyAlignment="1">
      <alignment horizontal="left" vertical="top" wrapText="1"/>
    </xf>
    <xf numFmtId="0" fontId="22" fillId="0" borderId="22" xfId="0" applyFont="1" applyBorder="1" applyAlignment="1">
      <alignment horizontal="center" vertical="top" wrapText="1"/>
    </xf>
    <xf numFmtId="9" fontId="19" fillId="2" borderId="4" xfId="7" applyFont="1" applyFill="1" applyBorder="1" applyAlignment="1">
      <alignment horizontal="center" vertical="center" wrapText="1"/>
    </xf>
    <xf numFmtId="165" fontId="19" fillId="19" borderId="2" xfId="1" applyNumberFormat="1" applyFont="1" applyFill="1" applyBorder="1" applyAlignment="1">
      <alignment horizontal="center" vertical="center"/>
    </xf>
    <xf numFmtId="0" fontId="19" fillId="5" borderId="22" xfId="0" applyFont="1" applyFill="1" applyBorder="1" applyAlignment="1">
      <alignment horizontal="left" wrapText="1"/>
    </xf>
    <xf numFmtId="0" fontId="19" fillId="9" borderId="22" xfId="0" applyFont="1" applyFill="1" applyBorder="1" applyAlignment="1">
      <alignment horizontal="left" vertical="center" wrapText="1"/>
    </xf>
    <xf numFmtId="0" fontId="19" fillId="9" borderId="4" xfId="6" applyFont="1" applyFill="1" applyBorder="1"/>
    <xf numFmtId="0" fontId="19" fillId="9" borderId="22" xfId="0" applyFont="1" applyFill="1" applyBorder="1" applyAlignment="1">
      <alignment horizontal="left" wrapText="1"/>
    </xf>
    <xf numFmtId="0" fontId="19" fillId="9" borderId="4" xfId="6" applyFont="1" applyFill="1" applyBorder="1" applyAlignment="1">
      <alignment vertical="center"/>
    </xf>
    <xf numFmtId="0" fontId="48" fillId="9" borderId="4" xfId="6" applyFont="1" applyFill="1" applyBorder="1" applyAlignment="1">
      <alignment horizontal="left" vertical="center" wrapText="1"/>
    </xf>
    <xf numFmtId="0" fontId="22" fillId="9" borderId="22" xfId="0" applyFont="1" applyFill="1" applyBorder="1" applyAlignment="1">
      <alignment horizontal="center" vertical="center" wrapText="1"/>
    </xf>
    <xf numFmtId="0" fontId="22" fillId="9" borderId="22" xfId="0" applyFont="1" applyFill="1" applyBorder="1" applyAlignment="1">
      <alignment horizontal="center" vertical="top" wrapText="1"/>
    </xf>
    <xf numFmtId="9" fontId="15" fillId="9" borderId="4" xfId="7" applyFont="1" applyFill="1" applyBorder="1" applyAlignment="1">
      <alignment horizontal="center" vertical="center"/>
    </xf>
    <xf numFmtId="1" fontId="15" fillId="9" borderId="1" xfId="7" applyNumberFormat="1" applyFont="1" applyFill="1" applyBorder="1" applyAlignment="1">
      <alignment horizontal="center" vertical="center" wrapText="1"/>
    </xf>
    <xf numFmtId="0" fontId="51" fillId="9" borderId="4" xfId="6" applyFont="1" applyFill="1" applyBorder="1" applyAlignment="1">
      <alignment horizontal="left" vertical="center" wrapText="1"/>
    </xf>
    <xf numFmtId="0" fontId="19" fillId="2" borderId="4" xfId="6" applyFont="1" applyFill="1" applyBorder="1" applyAlignment="1">
      <alignment horizontal="center"/>
    </xf>
    <xf numFmtId="0" fontId="19" fillId="2" borderId="4" xfId="12" applyFont="1" applyFill="1" applyBorder="1" applyAlignment="1">
      <alignment horizontal="center" vertical="center" wrapText="1"/>
    </xf>
    <xf numFmtId="1" fontId="19" fillId="2" borderId="4" xfId="13" applyNumberFormat="1" applyFont="1" applyFill="1" applyBorder="1" applyAlignment="1" applyProtection="1">
      <alignment horizontal="center" vertical="center"/>
    </xf>
    <xf numFmtId="9" fontId="21" fillId="2" borderId="4" xfId="12" applyNumberFormat="1" applyFont="1" applyFill="1" applyBorder="1" applyAlignment="1">
      <alignment horizontal="center" vertical="center"/>
    </xf>
    <xf numFmtId="9" fontId="19" fillId="2" borderId="4" xfId="13" applyFont="1" applyFill="1" applyBorder="1" applyAlignment="1">
      <alignment horizontal="center" vertical="center"/>
    </xf>
    <xf numFmtId="9" fontId="19" fillId="2" borderId="7" xfId="13" applyFont="1" applyFill="1" applyBorder="1" applyAlignment="1">
      <alignment horizontal="center" vertical="center"/>
    </xf>
    <xf numFmtId="0" fontId="19" fillId="0" borderId="4" xfId="0" applyFont="1" applyBorder="1" applyAlignment="1">
      <alignment vertical="center" wrapText="1"/>
    </xf>
    <xf numFmtId="0" fontId="19" fillId="0" borderId="7" xfId="0" applyFont="1" applyBorder="1" applyAlignment="1">
      <alignment vertical="center" wrapText="1"/>
    </xf>
    <xf numFmtId="0" fontId="19" fillId="2" borderId="4" xfId="0" applyFont="1" applyFill="1" applyBorder="1" applyAlignment="1">
      <alignment vertical="center" wrapText="1"/>
    </xf>
    <xf numFmtId="0" fontId="19" fillId="0" borderId="22" xfId="0" applyFont="1" applyBorder="1" applyAlignment="1">
      <alignment horizontal="center" vertical="top" wrapText="1"/>
    </xf>
    <xf numFmtId="0" fontId="19" fillId="10" borderId="4" xfId="6" applyFont="1" applyFill="1" applyBorder="1"/>
    <xf numFmtId="0" fontId="19" fillId="10" borderId="4" xfId="6" applyFont="1" applyFill="1" applyBorder="1" applyAlignment="1">
      <alignment vertical="center"/>
    </xf>
    <xf numFmtId="0" fontId="21" fillId="0" borderId="4" xfId="0" applyFont="1" applyBorder="1" applyAlignment="1">
      <alignment horizontal="justify" vertical="center"/>
    </xf>
    <xf numFmtId="0" fontId="19" fillId="19" borderId="22" xfId="0" applyFont="1" applyFill="1" applyBorder="1" applyAlignment="1">
      <alignment horizontal="left" wrapText="1"/>
    </xf>
    <xf numFmtId="0" fontId="19" fillId="9" borderId="4" xfId="0" applyFont="1" applyFill="1" applyBorder="1" applyAlignment="1">
      <alignment vertical="center" wrapText="1"/>
    </xf>
    <xf numFmtId="1" fontId="19" fillId="9" borderId="1" xfId="7" applyNumberFormat="1" applyFont="1" applyFill="1" applyBorder="1" applyAlignment="1">
      <alignment horizontal="center" vertical="center"/>
    </xf>
    <xf numFmtId="0" fontId="20" fillId="2" borderId="12" xfId="6" applyFont="1" applyFill="1" applyBorder="1" applyAlignment="1">
      <alignment horizontal="left" vertical="center"/>
    </xf>
    <xf numFmtId="0" fontId="19" fillId="2" borderId="7" xfId="6" applyFont="1" applyFill="1" applyBorder="1" applyAlignment="1">
      <alignment horizontal="left" vertical="center"/>
    </xf>
    <xf numFmtId="0" fontId="20" fillId="2" borderId="4" xfId="6" applyFont="1" applyFill="1" applyBorder="1" applyAlignment="1">
      <alignment horizontal="center" vertical="top"/>
    </xf>
    <xf numFmtId="0" fontId="20" fillId="2" borderId="4" xfId="6" applyFont="1" applyFill="1" applyBorder="1" applyAlignment="1">
      <alignment horizontal="left" vertical="top"/>
    </xf>
    <xf numFmtId="0" fontId="51" fillId="2" borderId="4" xfId="6" applyFont="1" applyFill="1" applyBorder="1" applyAlignment="1">
      <alignment horizontal="center" vertical="center"/>
    </xf>
    <xf numFmtId="0" fontId="51" fillId="2" borderId="4" xfId="6" applyFont="1" applyFill="1" applyBorder="1" applyAlignment="1">
      <alignment vertical="center"/>
    </xf>
    <xf numFmtId="9" fontId="19" fillId="2" borderId="4" xfId="31" applyFont="1" applyFill="1" applyBorder="1" applyAlignment="1">
      <alignment horizontal="center" vertical="center"/>
    </xf>
    <xf numFmtId="0" fontId="19" fillId="2" borderId="4" xfId="30" applyFont="1" applyFill="1" applyBorder="1" applyAlignment="1">
      <alignment horizontal="center" vertical="center" wrapText="1"/>
    </xf>
    <xf numFmtId="9" fontId="19" fillId="2" borderId="1" xfId="31" applyFont="1" applyFill="1" applyBorder="1" applyAlignment="1">
      <alignment horizontal="center" vertical="center"/>
    </xf>
    <xf numFmtId="0" fontId="19" fillId="9" borderId="4" xfId="30" applyFont="1" applyFill="1" applyBorder="1" applyAlignment="1">
      <alignment horizontal="center" vertical="center"/>
    </xf>
    <xf numFmtId="9" fontId="19" fillId="2" borderId="1" xfId="31" applyFont="1" applyFill="1" applyBorder="1" applyAlignment="1">
      <alignment horizontal="center" vertical="center" wrapText="1"/>
    </xf>
    <xf numFmtId="0" fontId="19" fillId="2" borderId="10" xfId="31" applyNumberFormat="1" applyFont="1" applyFill="1" applyBorder="1" applyAlignment="1">
      <alignment horizontal="center" vertical="center"/>
    </xf>
    <xf numFmtId="9" fontId="19" fillId="0" borderId="4" xfId="7" applyFont="1" applyBorder="1" applyAlignment="1">
      <alignment horizontal="center" vertical="center"/>
    </xf>
    <xf numFmtId="1" fontId="19" fillId="0" borderId="1" xfId="7" applyNumberFormat="1" applyFont="1" applyBorder="1" applyAlignment="1">
      <alignment horizontal="center" vertical="center"/>
    </xf>
    <xf numFmtId="1" fontId="19" fillId="0" borderId="1" xfId="6" applyNumberFormat="1" applyFont="1" applyBorder="1" applyAlignment="1">
      <alignment horizontal="center" vertical="center"/>
    </xf>
    <xf numFmtId="9" fontId="19" fillId="2" borderId="4" xfId="6" applyNumberFormat="1" applyFont="1" applyFill="1" applyBorder="1" applyAlignment="1">
      <alignment horizontal="center" vertical="center"/>
    </xf>
    <xf numFmtId="1" fontId="19" fillId="2" borderId="4" xfId="6" applyNumberFormat="1" applyFont="1" applyFill="1" applyBorder="1" applyAlignment="1">
      <alignment horizontal="center" vertical="center"/>
    </xf>
    <xf numFmtId="1" fontId="19" fillId="0" borderId="4" xfId="6" applyNumberFormat="1" applyFont="1" applyBorder="1" applyAlignment="1">
      <alignment horizontal="center" vertical="center"/>
    </xf>
    <xf numFmtId="1" fontId="20" fillId="0" borderId="1" xfId="6" applyNumberFormat="1" applyFont="1" applyBorder="1" applyAlignment="1">
      <alignment horizontal="center" vertical="center" wrapText="1"/>
    </xf>
    <xf numFmtId="9" fontId="20" fillId="0" borderId="8" xfId="7" applyFont="1" applyFill="1" applyBorder="1" applyAlignment="1">
      <alignment horizontal="center" vertical="center" wrapText="1"/>
    </xf>
    <xf numFmtId="0" fontId="20" fillId="0" borderId="18" xfId="6" applyFont="1" applyBorder="1" applyAlignment="1">
      <alignment horizontal="center" vertical="center" wrapText="1"/>
    </xf>
    <xf numFmtId="1" fontId="20" fillId="0" borderId="8" xfId="7" applyNumberFormat="1" applyFont="1" applyFill="1" applyBorder="1" applyAlignment="1">
      <alignment horizontal="center" vertical="top" wrapText="1"/>
    </xf>
    <xf numFmtId="0" fontId="19" fillId="6" borderId="4" xfId="6" applyFont="1" applyFill="1" applyBorder="1"/>
    <xf numFmtId="0" fontId="20" fillId="4" borderId="4" xfId="6" applyFont="1" applyFill="1" applyBorder="1" applyAlignment="1">
      <alignment horizontal="left" vertical="center"/>
    </xf>
    <xf numFmtId="9" fontId="19" fillId="4" borderId="5" xfId="7" applyFont="1" applyFill="1" applyBorder="1" applyAlignment="1">
      <alignment vertical="center"/>
    </xf>
    <xf numFmtId="9" fontId="19" fillId="4" borderId="15" xfId="7" applyFont="1" applyFill="1" applyBorder="1" applyAlignment="1">
      <alignment vertical="center"/>
    </xf>
    <xf numFmtId="9" fontId="19" fillId="4" borderId="15" xfId="7" applyFont="1" applyFill="1" applyBorder="1" applyAlignment="1">
      <alignment horizontal="center" vertical="center"/>
    </xf>
    <xf numFmtId="1" fontId="19" fillId="4" borderId="15" xfId="7" applyNumberFormat="1" applyFont="1" applyFill="1" applyBorder="1" applyAlignment="1">
      <alignment horizontal="center" vertical="center"/>
    </xf>
    <xf numFmtId="9" fontId="19" fillId="4" borderId="2" xfId="7" applyFont="1" applyFill="1" applyBorder="1" applyAlignment="1">
      <alignment horizontal="center" vertical="center"/>
    </xf>
    <xf numFmtId="0" fontId="19" fillId="18" borderId="4" xfId="6" applyFont="1" applyFill="1" applyBorder="1"/>
    <xf numFmtId="0" fontId="19" fillId="9" borderId="1" xfId="6" applyFont="1" applyFill="1" applyBorder="1" applyAlignment="1">
      <alignment vertical="center"/>
    </xf>
    <xf numFmtId="0" fontId="19" fillId="9" borderId="2" xfId="6" applyFont="1" applyFill="1" applyBorder="1" applyAlignment="1">
      <alignment vertical="center"/>
    </xf>
    <xf numFmtId="0" fontId="19" fillId="9" borderId="2" xfId="6" applyFont="1" applyFill="1" applyBorder="1" applyAlignment="1">
      <alignment horizontal="center" vertical="center"/>
    </xf>
    <xf numFmtId="0" fontId="19" fillId="9" borderId="15" xfId="6" applyFont="1" applyFill="1" applyBorder="1" applyAlignment="1">
      <alignment horizontal="center" vertical="center"/>
    </xf>
    <xf numFmtId="1" fontId="19" fillId="9" borderId="2" xfId="6" applyNumberFormat="1" applyFont="1" applyFill="1" applyBorder="1" applyAlignment="1">
      <alignment horizontal="center" vertical="center"/>
    </xf>
    <xf numFmtId="0" fontId="19" fillId="9" borderId="0" xfId="6" applyFont="1" applyFill="1" applyAlignment="1">
      <alignment horizontal="center"/>
    </xf>
    <xf numFmtId="0" fontId="19" fillId="19" borderId="4" xfId="6" applyFont="1" applyFill="1" applyBorder="1"/>
    <xf numFmtId="0" fontId="22" fillId="2" borderId="4" xfId="6" applyFont="1" applyFill="1" applyBorder="1" applyAlignment="1">
      <alignment horizontal="left" vertical="center" wrapText="1"/>
    </xf>
    <xf numFmtId="0" fontId="19" fillId="2" borderId="1" xfId="6" applyFont="1" applyFill="1" applyBorder="1" applyAlignment="1">
      <alignment horizontal="center" vertical="center" wrapText="1"/>
    </xf>
    <xf numFmtId="0" fontId="74" fillId="8" borderId="4" xfId="0" applyFont="1" applyFill="1" applyBorder="1" applyAlignment="1">
      <alignment horizontal="center" vertical="center" wrapText="1"/>
    </xf>
    <xf numFmtId="9" fontId="44" fillId="8" borderId="4" xfId="0" applyNumberFormat="1" applyFont="1" applyFill="1" applyBorder="1" applyAlignment="1">
      <alignment horizontal="center" vertical="center" wrapText="1"/>
    </xf>
    <xf numFmtId="0" fontId="22" fillId="2" borderId="1" xfId="6" applyFont="1" applyFill="1" applyBorder="1" applyAlignment="1">
      <alignment horizontal="center" vertical="center" wrapText="1"/>
    </xf>
    <xf numFmtId="0" fontId="22" fillId="2" borderId="7" xfId="6" applyFont="1" applyFill="1" applyBorder="1" applyAlignment="1">
      <alignment horizontal="left" vertical="center" wrapText="1"/>
    </xf>
    <xf numFmtId="0" fontId="19" fillId="2" borderId="5" xfId="6" applyFont="1" applyFill="1" applyBorder="1" applyAlignment="1">
      <alignment horizontal="center" vertical="center"/>
    </xf>
    <xf numFmtId="0" fontId="22" fillId="9" borderId="4" xfId="6" applyFont="1" applyFill="1" applyBorder="1" applyAlignment="1">
      <alignment horizontal="center" vertical="center" wrapText="1"/>
    </xf>
    <xf numFmtId="9" fontId="21" fillId="9" borderId="10" xfId="6" applyNumberFormat="1" applyFont="1" applyFill="1" applyBorder="1" applyAlignment="1">
      <alignment horizontal="center" vertical="center"/>
    </xf>
    <xf numFmtId="0" fontId="19" fillId="7" borderId="10" xfId="6" applyFont="1" applyFill="1" applyBorder="1" applyAlignment="1">
      <alignment horizontal="center" vertical="center" wrapText="1"/>
    </xf>
    <xf numFmtId="0" fontId="22" fillId="2" borderId="10" xfId="6" applyFont="1" applyFill="1" applyBorder="1" applyAlignment="1">
      <alignment horizontal="center" vertical="center" wrapText="1"/>
    </xf>
    <xf numFmtId="9" fontId="21" fillId="7" borderId="11" xfId="6" applyNumberFormat="1" applyFont="1" applyFill="1" applyBorder="1" applyAlignment="1">
      <alignment horizontal="center" vertical="center"/>
    </xf>
    <xf numFmtId="0" fontId="19" fillId="9" borderId="11" xfId="6" applyFont="1" applyFill="1" applyBorder="1" applyAlignment="1">
      <alignment horizontal="center" vertical="center" wrapText="1"/>
    </xf>
    <xf numFmtId="9" fontId="22" fillId="2" borderId="4" xfId="6" applyNumberFormat="1" applyFont="1" applyFill="1" applyBorder="1" applyAlignment="1">
      <alignment horizontal="center" vertical="center" wrapText="1"/>
    </xf>
    <xf numFmtId="0" fontId="21" fillId="2" borderId="5" xfId="6" applyFont="1" applyFill="1" applyBorder="1" applyAlignment="1">
      <alignment horizontal="center" vertical="center" wrapText="1"/>
    </xf>
    <xf numFmtId="0" fontId="20" fillId="2" borderId="4" xfId="6" applyFont="1" applyFill="1" applyBorder="1" applyAlignment="1">
      <alignment horizontal="left" vertical="center"/>
    </xf>
    <xf numFmtId="0" fontId="19" fillId="10" borderId="4" xfId="6" applyFont="1" applyFill="1" applyBorder="1" applyAlignment="1">
      <alignment horizontal="left" vertical="center"/>
    </xf>
    <xf numFmtId="0" fontId="19" fillId="10" borderId="4" xfId="6" applyFont="1" applyFill="1" applyBorder="1" applyAlignment="1">
      <alignment horizontal="center" vertical="center"/>
    </xf>
    <xf numFmtId="0" fontId="19" fillId="10" borderId="10" xfId="6" applyFont="1" applyFill="1" applyBorder="1" applyAlignment="1">
      <alignment horizontal="center" vertical="center"/>
    </xf>
    <xf numFmtId="1" fontId="19" fillId="10" borderId="1" xfId="6" applyNumberFormat="1" applyFont="1" applyFill="1" applyBorder="1" applyAlignment="1">
      <alignment horizontal="center" vertical="center"/>
    </xf>
    <xf numFmtId="0" fontId="19" fillId="10" borderId="4" xfId="6" applyFont="1" applyFill="1" applyBorder="1" applyAlignment="1">
      <alignment horizontal="center" vertical="top"/>
    </xf>
    <xf numFmtId="9" fontId="19" fillId="10" borderId="15" xfId="7" applyFont="1" applyFill="1" applyBorder="1" applyAlignment="1">
      <alignment horizontal="center" vertical="center"/>
    </xf>
    <xf numFmtId="0" fontId="19" fillId="9" borderId="4" xfId="6" applyFont="1" applyFill="1" applyBorder="1" applyAlignment="1">
      <alignment horizontal="center" vertical="top"/>
    </xf>
    <xf numFmtId="0" fontId="19" fillId="17" borderId="4" xfId="6" applyFont="1" applyFill="1" applyBorder="1" applyAlignment="1">
      <alignment horizontal="left" vertical="center"/>
    </xf>
    <xf numFmtId="0" fontId="21" fillId="2" borderId="5" xfId="6" applyFont="1" applyFill="1" applyBorder="1" applyAlignment="1">
      <alignment horizontal="left" vertical="center" wrapText="1"/>
    </xf>
    <xf numFmtId="0" fontId="44" fillId="0" borderId="4" xfId="0" applyFont="1" applyBorder="1" applyAlignment="1">
      <alignment horizontal="center" vertical="center" wrapText="1"/>
    </xf>
    <xf numFmtId="9" fontId="75" fillId="0" borderId="22" xfId="0" applyNumberFormat="1" applyFont="1" applyBorder="1" applyAlignment="1">
      <alignment horizontal="center" vertical="center" shrinkToFit="1"/>
    </xf>
    <xf numFmtId="0" fontId="19" fillId="2" borderId="4" xfId="6" applyFont="1" applyFill="1" applyBorder="1" applyAlignment="1">
      <alignment horizontal="left" vertical="center"/>
    </xf>
    <xf numFmtId="9" fontId="19" fillId="9" borderId="11" xfId="6" applyNumberFormat="1" applyFont="1" applyFill="1" applyBorder="1" applyAlignment="1">
      <alignment horizontal="center" vertical="center"/>
    </xf>
    <xf numFmtId="0" fontId="22" fillId="2" borderId="1" xfId="6" applyFont="1" applyFill="1" applyBorder="1" applyAlignment="1">
      <alignment horizontal="left" vertical="center" wrapText="1"/>
    </xf>
    <xf numFmtId="1" fontId="73" fillId="0" borderId="26" xfId="0" applyNumberFormat="1" applyFont="1" applyBorder="1" applyAlignment="1">
      <alignment horizontal="center" vertical="center" shrinkToFit="1"/>
    </xf>
    <xf numFmtId="0" fontId="21" fillId="2" borderId="1" xfId="6" applyFont="1" applyFill="1" applyBorder="1" applyAlignment="1">
      <alignment horizontal="left" vertical="center" wrapText="1"/>
    </xf>
    <xf numFmtId="0" fontId="22" fillId="9" borderId="4" xfId="6" applyFont="1" applyFill="1" applyBorder="1" applyAlignment="1">
      <alignment horizontal="left" vertical="center" wrapText="1"/>
    </xf>
    <xf numFmtId="10" fontId="44" fillId="8" borderId="4" xfId="0" applyNumberFormat="1" applyFont="1" applyFill="1" applyBorder="1" applyAlignment="1">
      <alignment horizontal="center" vertical="center" wrapText="1"/>
    </xf>
    <xf numFmtId="0" fontId="21" fillId="9" borderId="4" xfId="6" applyFont="1" applyFill="1" applyBorder="1" applyAlignment="1">
      <alignment horizontal="left" vertical="center" wrapText="1"/>
    </xf>
    <xf numFmtId="9" fontId="44" fillId="0" borderId="4" xfId="0" applyNumberFormat="1" applyFont="1" applyBorder="1" applyAlignment="1">
      <alignment horizontal="center" vertical="center" wrapText="1"/>
    </xf>
    <xf numFmtId="0" fontId="21" fillId="9" borderId="1" xfId="6" applyFont="1" applyFill="1" applyBorder="1" applyAlignment="1">
      <alignment horizontal="left" vertical="center" wrapText="1"/>
    </xf>
    <xf numFmtId="0" fontId="19" fillId="0" borderId="1" xfId="6" applyFont="1" applyBorder="1" applyAlignment="1">
      <alignment horizontal="center" vertical="center" wrapText="1"/>
    </xf>
    <xf numFmtId="0" fontId="76" fillId="0" borderId="4" xfId="0" applyFont="1" applyBorder="1" applyAlignment="1">
      <alignment horizontal="center" vertical="center" wrapText="1"/>
    </xf>
    <xf numFmtId="9" fontId="76" fillId="0" borderId="3" xfId="0" applyNumberFormat="1" applyFont="1" applyBorder="1" applyAlignment="1">
      <alignment horizontal="center" vertical="center" wrapText="1"/>
    </xf>
    <xf numFmtId="0" fontId="19" fillId="0" borderId="5" xfId="6" applyFont="1" applyBorder="1" applyAlignment="1">
      <alignment horizontal="center" vertical="center" wrapText="1"/>
    </xf>
    <xf numFmtId="0" fontId="76" fillId="8" borderId="4" xfId="0" applyFont="1" applyFill="1" applyBorder="1" applyAlignment="1">
      <alignment horizontal="center" vertical="center" wrapText="1"/>
    </xf>
    <xf numFmtId="0" fontId="19" fillId="4" borderId="4" xfId="6" applyFont="1" applyFill="1" applyBorder="1" applyAlignment="1">
      <alignment horizontal="left" vertical="top"/>
    </xf>
    <xf numFmtId="0" fontId="19" fillId="4" borderId="4" xfId="6" applyFont="1" applyFill="1" applyBorder="1" applyAlignment="1">
      <alignment horizontal="center" vertical="top"/>
    </xf>
    <xf numFmtId="0" fontId="19" fillId="4" borderId="10" xfId="6" applyFont="1" applyFill="1" applyBorder="1" applyAlignment="1">
      <alignment horizontal="center" vertical="top"/>
    </xf>
    <xf numFmtId="1" fontId="19" fillId="4" borderId="4" xfId="6" applyNumberFormat="1" applyFont="1" applyFill="1" applyBorder="1" applyAlignment="1">
      <alignment horizontal="center" vertical="top"/>
    </xf>
    <xf numFmtId="0" fontId="20" fillId="5" borderId="4" xfId="6" applyFont="1" applyFill="1" applyBorder="1" applyAlignment="1">
      <alignment horizontal="center" vertical="center"/>
    </xf>
    <xf numFmtId="0" fontId="20" fillId="5" borderId="4" xfId="6" applyFont="1" applyFill="1" applyBorder="1" applyAlignment="1">
      <alignment horizontal="left" vertical="center" wrapText="1"/>
    </xf>
    <xf numFmtId="0" fontId="19" fillId="9" borderId="4" xfId="6" applyFont="1" applyFill="1" applyBorder="1" applyAlignment="1">
      <alignment horizontal="left" vertical="top"/>
    </xf>
    <xf numFmtId="1" fontId="19" fillId="9" borderId="1" xfId="6" applyNumberFormat="1" applyFont="1" applyFill="1" applyBorder="1" applyAlignment="1">
      <alignment horizontal="center" vertical="top"/>
    </xf>
    <xf numFmtId="0" fontId="20" fillId="9" borderId="4" xfId="6" applyFont="1" applyFill="1" applyBorder="1" applyAlignment="1">
      <alignment horizontal="left" vertical="top"/>
    </xf>
    <xf numFmtId="1" fontId="23" fillId="8" borderId="10" xfId="6" applyNumberFormat="1" applyFont="1" applyFill="1" applyBorder="1" applyAlignment="1">
      <alignment horizontal="center" vertical="center" wrapText="1"/>
    </xf>
    <xf numFmtId="9" fontId="21" fillId="2" borderId="4" xfId="6" applyNumberFormat="1" applyFont="1" applyFill="1" applyBorder="1" applyAlignment="1">
      <alignment horizontal="center" vertical="center" wrapText="1"/>
    </xf>
    <xf numFmtId="0" fontId="19" fillId="0" borderId="4" xfId="21" applyFont="1" applyBorder="1" applyAlignment="1">
      <alignment horizontal="left" vertical="center" wrapText="1"/>
    </xf>
    <xf numFmtId="0" fontId="19" fillId="9" borderId="4" xfId="6" applyFont="1" applyFill="1" applyBorder="1" applyAlignment="1">
      <alignment horizontal="left" vertical="center"/>
    </xf>
    <xf numFmtId="9" fontId="19" fillId="9" borderId="4" xfId="7" applyFont="1" applyFill="1" applyBorder="1" applyAlignment="1">
      <alignment horizontal="left" vertical="center" wrapText="1"/>
    </xf>
    <xf numFmtId="1" fontId="23" fillId="9" borderId="10" xfId="6" applyNumberFormat="1" applyFont="1" applyFill="1" applyBorder="1" applyAlignment="1">
      <alignment horizontal="center" vertical="center" wrapText="1"/>
    </xf>
    <xf numFmtId="9" fontId="19" fillId="9" borderId="4" xfId="7" applyFont="1" applyFill="1" applyBorder="1" applyAlignment="1">
      <alignment horizontal="center" vertical="center" wrapText="1"/>
    </xf>
    <xf numFmtId="1" fontId="19" fillId="9" borderId="1" xfId="7" applyNumberFormat="1" applyFont="1" applyFill="1" applyBorder="1" applyAlignment="1">
      <alignment horizontal="center" vertical="center" wrapText="1"/>
    </xf>
    <xf numFmtId="9" fontId="19" fillId="0" borderId="4" xfId="7" applyFont="1" applyBorder="1" applyAlignment="1">
      <alignment horizontal="center" vertical="center" wrapText="1"/>
    </xf>
    <xf numFmtId="0" fontId="19" fillId="9" borderId="1" xfId="6" applyFont="1" applyFill="1" applyBorder="1" applyAlignment="1">
      <alignment horizontal="center" vertical="center"/>
    </xf>
    <xf numFmtId="9" fontId="19" fillId="9" borderId="20" xfId="7" applyFont="1" applyFill="1" applyBorder="1" applyAlignment="1">
      <alignment horizontal="center" vertical="center"/>
    </xf>
    <xf numFmtId="9" fontId="19" fillId="0" borderId="4" xfId="7" applyFont="1" applyBorder="1" applyAlignment="1">
      <alignment horizontal="left" vertical="center" wrapText="1"/>
    </xf>
    <xf numFmtId="1" fontId="23" fillId="9" borderId="11" xfId="6" applyNumberFormat="1" applyFont="1" applyFill="1" applyBorder="1" applyAlignment="1">
      <alignment horizontal="center" vertical="center" wrapText="1"/>
    </xf>
    <xf numFmtId="9" fontId="19" fillId="9" borderId="7" xfId="7" applyFont="1" applyFill="1" applyBorder="1" applyAlignment="1">
      <alignment horizontal="center" vertical="center" wrapText="1"/>
    </xf>
    <xf numFmtId="0" fontId="44" fillId="8" borderId="4" xfId="0" applyFont="1" applyFill="1" applyBorder="1" applyAlignment="1">
      <alignment horizontal="center" vertical="center" wrapText="1"/>
    </xf>
    <xf numFmtId="9" fontId="19" fillId="9" borderId="10" xfId="7" applyFont="1" applyFill="1" applyBorder="1" applyAlignment="1">
      <alignment horizontal="center" vertical="center" wrapText="1"/>
    </xf>
    <xf numFmtId="0" fontId="19" fillId="0" borderId="2" xfId="6" applyFont="1" applyBorder="1" applyAlignment="1">
      <alignment horizontal="center" vertical="center"/>
    </xf>
    <xf numFmtId="9" fontId="15" fillId="0" borderId="3" xfId="7" applyFont="1" applyBorder="1" applyAlignment="1">
      <alignment horizontal="center" vertical="center"/>
    </xf>
    <xf numFmtId="0" fontId="19" fillId="0" borderId="15" xfId="6" applyFont="1" applyBorder="1" applyAlignment="1">
      <alignment horizontal="center" vertical="center"/>
    </xf>
    <xf numFmtId="9" fontId="19" fillId="0" borderId="1" xfId="7" applyFont="1" applyBorder="1" applyAlignment="1">
      <alignment horizontal="center" vertical="center"/>
    </xf>
    <xf numFmtId="0" fontId="22" fillId="0" borderId="7" xfId="6" applyFont="1" applyBorder="1" applyAlignment="1">
      <alignment horizontal="left" vertical="center" wrapText="1"/>
    </xf>
    <xf numFmtId="0" fontId="19" fillId="0" borderId="5" xfId="6" applyFont="1" applyBorder="1" applyAlignment="1">
      <alignment horizontal="center" vertical="center"/>
    </xf>
    <xf numFmtId="0" fontId="21" fillId="9" borderId="7" xfId="6" applyFont="1" applyFill="1" applyBorder="1" applyAlignment="1">
      <alignment horizontal="center" vertical="center" wrapText="1"/>
    </xf>
    <xf numFmtId="0" fontId="19" fillId="9" borderId="7" xfId="6" applyFont="1" applyFill="1" applyBorder="1" applyAlignment="1">
      <alignment horizontal="left" vertical="center" wrapText="1"/>
    </xf>
    <xf numFmtId="0" fontId="15" fillId="9" borderId="10" xfId="6" applyFont="1" applyFill="1" applyBorder="1" applyAlignment="1">
      <alignment horizontal="center" vertical="center" wrapText="1"/>
    </xf>
    <xf numFmtId="0" fontId="21" fillId="9" borderId="10" xfId="6" applyFont="1" applyFill="1" applyBorder="1" applyAlignment="1">
      <alignment horizontal="left" vertical="center" wrapText="1"/>
    </xf>
    <xf numFmtId="0" fontId="19" fillId="9" borderId="10" xfId="6" applyFont="1" applyFill="1" applyBorder="1" applyAlignment="1">
      <alignment horizontal="left" vertical="center" wrapText="1"/>
    </xf>
    <xf numFmtId="9" fontId="19" fillId="9" borderId="10" xfId="7" applyFont="1" applyFill="1" applyBorder="1" applyAlignment="1">
      <alignment horizontal="center" vertical="center"/>
    </xf>
    <xf numFmtId="1" fontId="19" fillId="9" borderId="10" xfId="7" applyNumberFormat="1" applyFont="1" applyFill="1" applyBorder="1" applyAlignment="1">
      <alignment horizontal="center" vertical="center"/>
    </xf>
    <xf numFmtId="0" fontId="19" fillId="9" borderId="8" xfId="6" applyFont="1" applyFill="1" applyBorder="1" applyAlignment="1">
      <alignment horizontal="center" vertical="center"/>
    </xf>
    <xf numFmtId="9" fontId="19" fillId="0" borderId="7" xfId="7" applyFont="1" applyBorder="1" applyAlignment="1">
      <alignment horizontal="center" vertical="center"/>
    </xf>
    <xf numFmtId="1" fontId="19" fillId="9" borderId="4" xfId="7" applyNumberFormat="1" applyFont="1" applyFill="1" applyBorder="1" applyAlignment="1">
      <alignment horizontal="center" vertical="center"/>
    </xf>
    <xf numFmtId="0" fontId="19" fillId="2" borderId="4" xfId="6" applyFont="1" applyFill="1" applyBorder="1" applyAlignment="1">
      <alignment horizontal="left"/>
    </xf>
    <xf numFmtId="0" fontId="19" fillId="9" borderId="4" xfId="21" applyFont="1" applyFill="1" applyBorder="1" applyAlignment="1">
      <alignment horizontal="left" vertical="top" wrapText="1"/>
    </xf>
    <xf numFmtId="0" fontId="19" fillId="9" borderId="4" xfId="21" applyFont="1" applyFill="1" applyBorder="1" applyAlignment="1">
      <alignment horizontal="center" vertical="top" wrapText="1"/>
    </xf>
    <xf numFmtId="9" fontId="19" fillId="9" borderId="4" xfId="7" applyFont="1" applyFill="1" applyBorder="1" applyAlignment="1">
      <alignment horizontal="center" vertical="top" wrapText="1"/>
    </xf>
    <xf numFmtId="1" fontId="19" fillId="9" borderId="4" xfId="7" applyNumberFormat="1" applyFont="1" applyFill="1" applyBorder="1" applyAlignment="1">
      <alignment horizontal="center" vertical="top" wrapText="1"/>
    </xf>
    <xf numFmtId="0" fontId="20" fillId="9" borderId="4" xfId="6" applyFont="1" applyFill="1" applyBorder="1" applyAlignment="1">
      <alignment horizontal="left" vertical="top" wrapText="1"/>
    </xf>
    <xf numFmtId="0" fontId="20" fillId="9" borderId="7" xfId="6" applyFont="1" applyFill="1" applyBorder="1" applyAlignment="1">
      <alignment horizontal="left" vertical="center" wrapText="1"/>
    </xf>
    <xf numFmtId="0" fontId="19" fillId="9" borderId="7" xfId="20" applyFont="1" applyFill="1" applyBorder="1" applyAlignment="1">
      <alignment horizontal="left" vertical="center" wrapText="1"/>
    </xf>
    <xf numFmtId="9" fontId="19" fillId="9" borderId="5" xfId="7" applyFont="1" applyFill="1" applyBorder="1" applyAlignment="1">
      <alignment horizontal="center" vertical="center" wrapText="1"/>
    </xf>
    <xf numFmtId="1" fontId="19" fillId="9" borderId="5" xfId="7" applyNumberFormat="1" applyFont="1" applyFill="1" applyBorder="1" applyAlignment="1">
      <alignment horizontal="center" vertical="center" wrapText="1"/>
    </xf>
    <xf numFmtId="0" fontId="19" fillId="9" borderId="5" xfId="6" applyFont="1" applyFill="1" applyBorder="1" applyAlignment="1">
      <alignment horizontal="center" vertical="center"/>
    </xf>
    <xf numFmtId="165" fontId="19" fillId="9" borderId="23" xfId="1" applyNumberFormat="1" applyFont="1" applyFill="1" applyBorder="1" applyAlignment="1">
      <alignment horizontal="center" vertical="center"/>
    </xf>
    <xf numFmtId="0" fontId="19" fillId="0" borderId="4" xfId="20" applyFont="1" applyBorder="1" applyAlignment="1">
      <alignment horizontal="left" vertical="center" wrapText="1"/>
    </xf>
    <xf numFmtId="0" fontId="19" fillId="9" borderId="4" xfId="20" applyFont="1" applyFill="1" applyBorder="1" applyAlignment="1">
      <alignment horizontal="left" vertical="center" wrapText="1"/>
    </xf>
    <xf numFmtId="0" fontId="19" fillId="9" borderId="4" xfId="20" applyFont="1" applyFill="1" applyBorder="1" applyAlignment="1">
      <alignment horizontal="center" vertical="center" wrapText="1"/>
    </xf>
    <xf numFmtId="1" fontId="19" fillId="9" borderId="4" xfId="7" applyNumberFormat="1" applyFont="1" applyFill="1" applyBorder="1" applyAlignment="1">
      <alignment horizontal="center" vertical="center" wrapText="1"/>
    </xf>
    <xf numFmtId="9" fontId="19" fillId="9" borderId="2" xfId="1" applyFont="1" applyFill="1" applyBorder="1" applyAlignment="1">
      <alignment horizontal="center" vertical="center"/>
    </xf>
    <xf numFmtId="0" fontId="19" fillId="2" borderId="11" xfId="6" applyFont="1" applyFill="1" applyBorder="1" applyAlignment="1">
      <alignment horizontal="left" vertical="center"/>
    </xf>
    <xf numFmtId="0" fontId="19" fillId="9" borderId="11" xfId="6" applyFont="1" applyFill="1" applyBorder="1" applyAlignment="1">
      <alignment horizontal="left" vertical="center"/>
    </xf>
    <xf numFmtId="0" fontId="19" fillId="9" borderId="7" xfId="21" applyFont="1" applyFill="1" applyBorder="1" applyAlignment="1">
      <alignment horizontal="left" vertical="center" wrapText="1"/>
    </xf>
    <xf numFmtId="9" fontId="19" fillId="9" borderId="5" xfId="7" applyFont="1" applyFill="1" applyBorder="1" applyAlignment="1">
      <alignment horizontal="center" vertical="center"/>
    </xf>
    <xf numFmtId="9" fontId="19" fillId="0" borderId="4" xfId="21" applyNumberFormat="1" applyFont="1" applyBorder="1" applyAlignment="1">
      <alignment horizontal="left" vertical="center" wrapText="1"/>
    </xf>
    <xf numFmtId="1" fontId="23" fillId="8" borderId="4" xfId="6" applyNumberFormat="1" applyFont="1" applyFill="1" applyBorder="1" applyAlignment="1">
      <alignment horizontal="center" vertical="center" wrapText="1"/>
    </xf>
    <xf numFmtId="9" fontId="19" fillId="0" borderId="4" xfId="21" applyNumberFormat="1" applyFont="1" applyBorder="1" applyAlignment="1">
      <alignment horizontal="center" vertical="center" wrapText="1"/>
    </xf>
    <xf numFmtId="0" fontId="19" fillId="9" borderId="4" xfId="21" applyFont="1" applyFill="1" applyBorder="1" applyAlignment="1">
      <alignment horizontal="left" vertical="center" wrapText="1"/>
    </xf>
    <xf numFmtId="0" fontId="19" fillId="9" borderId="4" xfId="21" applyFont="1" applyFill="1" applyBorder="1" applyAlignment="1">
      <alignment horizontal="center" vertical="center" wrapText="1"/>
    </xf>
    <xf numFmtId="0" fontId="19" fillId="7" borderId="11" xfId="6" applyFont="1" applyFill="1" applyBorder="1" applyAlignment="1">
      <alignment horizontal="left" vertical="center"/>
    </xf>
    <xf numFmtId="0" fontId="19" fillId="0" borderId="11" xfId="21" applyFont="1" applyBorder="1" applyAlignment="1">
      <alignment horizontal="left" vertical="center" wrapText="1"/>
    </xf>
    <xf numFmtId="9" fontId="19" fillId="0" borderId="12" xfId="7" applyFont="1" applyBorder="1" applyAlignment="1">
      <alignment horizontal="center" vertical="center" wrapText="1"/>
    </xf>
    <xf numFmtId="0" fontId="19" fillId="4" borderId="4" xfId="6" applyFont="1" applyFill="1" applyBorder="1" applyAlignment="1">
      <alignment horizontal="left" vertical="center"/>
    </xf>
    <xf numFmtId="0" fontId="19" fillId="4" borderId="4" xfId="6" applyFont="1" applyFill="1" applyBorder="1" applyAlignment="1">
      <alignment horizontal="center" vertical="center"/>
    </xf>
    <xf numFmtId="1" fontId="19" fillId="4" borderId="10" xfId="6" applyNumberFormat="1" applyFont="1" applyFill="1" applyBorder="1" applyAlignment="1">
      <alignment horizontal="center" vertical="center"/>
    </xf>
    <xf numFmtId="0" fontId="19" fillId="4" borderId="10" xfId="6" applyFont="1" applyFill="1" applyBorder="1" applyAlignment="1">
      <alignment horizontal="center" vertical="center"/>
    </xf>
    <xf numFmtId="0" fontId="20" fillId="9" borderId="7" xfId="6" applyFont="1" applyFill="1" applyBorder="1" applyAlignment="1">
      <alignment horizontal="left" vertical="center"/>
    </xf>
    <xf numFmtId="0" fontId="19" fillId="9" borderId="7" xfId="6" applyFont="1" applyFill="1" applyBorder="1" applyAlignment="1">
      <alignment horizontal="left" vertical="center"/>
    </xf>
    <xf numFmtId="1" fontId="19" fillId="9" borderId="11" xfId="6" applyNumberFormat="1" applyFont="1" applyFill="1" applyBorder="1" applyAlignment="1">
      <alignment horizontal="center" vertical="center"/>
    </xf>
    <xf numFmtId="0" fontId="19" fillId="2" borderId="5" xfId="6" applyFont="1" applyFill="1" applyBorder="1" applyAlignment="1">
      <alignment horizontal="left" vertical="center"/>
    </xf>
    <xf numFmtId="0" fontId="21" fillId="2" borderId="13" xfId="6" applyFont="1" applyFill="1" applyBorder="1" applyAlignment="1">
      <alignment horizontal="left" vertical="center" wrapText="1"/>
    </xf>
    <xf numFmtId="9" fontId="19" fillId="2" borderId="7" xfId="6" applyNumberFormat="1" applyFont="1" applyFill="1" applyBorder="1" applyAlignment="1">
      <alignment horizontal="left" vertical="center" wrapText="1"/>
    </xf>
    <xf numFmtId="9" fontId="19" fillId="2" borderId="7" xfId="7" applyFont="1" applyFill="1" applyBorder="1" applyAlignment="1">
      <alignment horizontal="center" vertical="center"/>
    </xf>
    <xf numFmtId="0" fontId="19" fillId="2" borderId="7" xfId="31" applyNumberFormat="1" applyFont="1" applyFill="1" applyBorder="1" applyAlignment="1">
      <alignment horizontal="center" vertical="center" wrapText="1"/>
    </xf>
    <xf numFmtId="0" fontId="21" fillId="2" borderId="4" xfId="6" applyFont="1" applyFill="1" applyBorder="1" applyAlignment="1">
      <alignment horizontal="left" vertical="top" wrapText="1"/>
    </xf>
    <xf numFmtId="0" fontId="19" fillId="2" borderId="4" xfId="31" applyNumberFormat="1" applyFont="1" applyFill="1" applyBorder="1" applyAlignment="1">
      <alignment horizontal="center" vertical="center" wrapText="1"/>
    </xf>
    <xf numFmtId="0" fontId="19" fillId="2" borderId="12" xfId="6" applyFont="1" applyFill="1" applyBorder="1" applyAlignment="1">
      <alignment horizontal="left" vertical="center"/>
    </xf>
    <xf numFmtId="9" fontId="19" fillId="0" borderId="10" xfId="7" applyFont="1" applyBorder="1" applyAlignment="1">
      <alignment horizontal="center" vertical="center"/>
    </xf>
    <xf numFmtId="0" fontId="22" fillId="2" borderId="4" xfId="20" applyFont="1" applyFill="1" applyBorder="1" applyAlignment="1">
      <alignment horizontal="left" vertical="center" wrapText="1"/>
    </xf>
    <xf numFmtId="0" fontId="22" fillId="2" borderId="7" xfId="20" applyFont="1" applyFill="1" applyBorder="1" applyAlignment="1">
      <alignment horizontal="left" vertical="center" wrapText="1"/>
    </xf>
    <xf numFmtId="0" fontId="20" fillId="2" borderId="10" xfId="6" applyFont="1" applyFill="1" applyBorder="1" applyAlignment="1">
      <alignment horizontal="left" vertical="center"/>
    </xf>
    <xf numFmtId="0" fontId="20" fillId="9" borderId="9" xfId="6" applyFont="1" applyFill="1" applyBorder="1" applyAlignment="1">
      <alignment horizontal="left" vertical="center" wrapText="1"/>
    </xf>
    <xf numFmtId="0" fontId="20" fillId="9" borderId="4" xfId="6" applyFont="1" applyFill="1" applyBorder="1" applyAlignment="1">
      <alignment horizontal="center" vertical="center" wrapText="1"/>
    </xf>
    <xf numFmtId="1" fontId="20" fillId="9" borderId="1" xfId="6" applyNumberFormat="1" applyFont="1" applyFill="1" applyBorder="1" applyAlignment="1">
      <alignment horizontal="center" vertical="center" wrapText="1"/>
    </xf>
    <xf numFmtId="0" fontId="19" fillId="14" borderId="11" xfId="6" applyFont="1" applyFill="1" applyBorder="1" applyAlignment="1">
      <alignment horizontal="left" vertical="center"/>
    </xf>
    <xf numFmtId="0" fontId="22" fillId="9" borderId="3" xfId="20" applyFont="1" applyFill="1" applyBorder="1" applyAlignment="1">
      <alignment horizontal="left" vertical="center" wrapText="1"/>
    </xf>
    <xf numFmtId="0" fontId="20" fillId="9" borderId="7" xfId="6" applyFont="1" applyFill="1" applyBorder="1" applyAlignment="1">
      <alignment horizontal="center" vertical="center" wrapText="1"/>
    </xf>
    <xf numFmtId="0" fontId="74" fillId="0" borderId="4" xfId="0" applyFont="1" applyBorder="1" applyAlignment="1">
      <alignment horizontal="center" vertical="center" wrapText="1"/>
    </xf>
    <xf numFmtId="9" fontId="19" fillId="0" borderId="2" xfId="31" applyFont="1" applyBorder="1" applyAlignment="1">
      <alignment horizontal="center" vertical="center" wrapText="1"/>
    </xf>
    <xf numFmtId="0" fontId="20" fillId="9" borderId="11" xfId="6" applyFont="1" applyFill="1" applyBorder="1" applyAlignment="1">
      <alignment horizontal="center" vertical="center" wrapText="1"/>
    </xf>
    <xf numFmtId="9" fontId="19" fillId="9" borderId="15" xfId="7" applyFont="1" applyFill="1" applyBorder="1" applyAlignment="1">
      <alignment horizontal="center" vertical="center"/>
    </xf>
    <xf numFmtId="0" fontId="19" fillId="2" borderId="13" xfId="6" applyFont="1" applyFill="1" applyBorder="1" applyAlignment="1">
      <alignment horizontal="left" vertical="center" wrapText="1"/>
    </xf>
    <xf numFmtId="9" fontId="19" fillId="2" borderId="2" xfId="31" applyFont="1" applyFill="1" applyBorder="1" applyAlignment="1">
      <alignment horizontal="center" vertical="center"/>
    </xf>
    <xf numFmtId="0" fontId="19" fillId="2" borderId="7" xfId="6" applyFont="1" applyFill="1" applyBorder="1" applyAlignment="1">
      <alignment horizontal="left" vertical="center" wrapText="1"/>
    </xf>
    <xf numFmtId="9" fontId="19" fillId="2" borderId="3" xfId="31" applyFont="1" applyFill="1" applyBorder="1" applyAlignment="1">
      <alignment horizontal="center" vertical="center"/>
    </xf>
    <xf numFmtId="0" fontId="19" fillId="9" borderId="7" xfId="6" applyFont="1" applyFill="1" applyBorder="1" applyAlignment="1">
      <alignment horizontal="center" vertical="center" wrapText="1"/>
    </xf>
    <xf numFmtId="0" fontId="15" fillId="0" borderId="1" xfId="0" applyFont="1" applyBorder="1" applyAlignment="1">
      <alignment horizontal="left" vertical="center"/>
    </xf>
    <xf numFmtId="0" fontId="77" fillId="8"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21" fillId="4" borderId="4" xfId="6" applyFont="1" applyFill="1" applyBorder="1" applyAlignment="1">
      <alignment horizontal="left" vertical="top" wrapText="1"/>
    </xf>
    <xf numFmtId="0" fontId="19" fillId="4" borderId="4" xfId="6" applyFont="1" applyFill="1" applyBorder="1" applyAlignment="1">
      <alignment horizontal="center"/>
    </xf>
    <xf numFmtId="0" fontId="19" fillId="4" borderId="10" xfId="6" applyFont="1" applyFill="1" applyBorder="1" applyAlignment="1">
      <alignment horizontal="center"/>
    </xf>
    <xf numFmtId="1" fontId="19" fillId="4" borderId="4" xfId="6" applyNumberFormat="1" applyFont="1" applyFill="1" applyBorder="1" applyAlignment="1">
      <alignment horizontal="center"/>
    </xf>
    <xf numFmtId="0" fontId="19" fillId="2" borderId="1" xfId="6" applyFont="1" applyFill="1" applyBorder="1" applyAlignment="1">
      <alignment horizontal="center" vertical="center"/>
    </xf>
    <xf numFmtId="0" fontId="44" fillId="8" borderId="1" xfId="0" applyFont="1" applyFill="1" applyBorder="1" applyAlignment="1">
      <alignment horizontal="center" vertical="center" wrapText="1"/>
    </xf>
    <xf numFmtId="0" fontId="19" fillId="2" borderId="4" xfId="20" applyFont="1" applyFill="1" applyBorder="1" applyAlignment="1">
      <alignment vertical="center" wrapText="1"/>
    </xf>
    <xf numFmtId="9" fontId="44" fillId="8" borderId="4" xfId="0" applyNumberFormat="1" applyFont="1" applyFill="1" applyBorder="1" applyAlignment="1">
      <alignment horizontal="right" vertical="center" wrapText="1"/>
    </xf>
    <xf numFmtId="0" fontId="23" fillId="2" borderId="4" xfId="6" applyFont="1" applyFill="1" applyBorder="1" applyAlignment="1">
      <alignment vertical="center" wrapText="1"/>
    </xf>
    <xf numFmtId="0" fontId="23" fillId="2" borderId="4" xfId="6" applyFont="1" applyFill="1" applyBorder="1" applyAlignment="1">
      <alignment horizontal="left" vertical="center" wrapText="1"/>
    </xf>
    <xf numFmtId="0" fontId="23" fillId="2" borderId="7" xfId="6" applyFont="1" applyFill="1" applyBorder="1" applyAlignment="1">
      <alignment vertical="center" wrapText="1"/>
    </xf>
    <xf numFmtId="9" fontId="19" fillId="9" borderId="4" xfId="6" applyNumberFormat="1" applyFont="1" applyFill="1" applyBorder="1" applyAlignment="1">
      <alignment horizontal="left" vertical="center" wrapText="1"/>
    </xf>
    <xf numFmtId="1" fontId="19" fillId="5" borderId="12" xfId="7" applyNumberFormat="1" applyFont="1" applyFill="1" applyBorder="1" applyAlignment="1">
      <alignment horizontal="center" vertical="center"/>
    </xf>
    <xf numFmtId="0" fontId="19" fillId="2" borderId="12" xfId="6" applyFont="1" applyFill="1" applyBorder="1" applyAlignment="1">
      <alignment vertical="center"/>
    </xf>
    <xf numFmtId="0" fontId="19" fillId="9" borderId="4" xfId="6" applyFont="1" applyFill="1" applyBorder="1" applyAlignment="1">
      <alignment horizontal="left" vertical="center" wrapText="1"/>
    </xf>
    <xf numFmtId="0" fontId="19" fillId="2" borderId="1" xfId="6" applyFont="1" applyFill="1" applyBorder="1" applyAlignment="1">
      <alignment horizontal="left" vertical="center" wrapText="1"/>
    </xf>
    <xf numFmtId="9" fontId="21" fillId="2" borderId="4" xfId="6" applyNumberFormat="1" applyFont="1" applyFill="1" applyBorder="1" applyAlignment="1">
      <alignment horizontal="center" vertical="center"/>
    </xf>
    <xf numFmtId="0" fontId="24" fillId="4" borderId="7" xfId="6" applyFont="1" applyFill="1" applyBorder="1" applyAlignment="1">
      <alignment horizontal="center" vertical="center"/>
    </xf>
    <xf numFmtId="9" fontId="24" fillId="4" borderId="7" xfId="7" applyFont="1" applyFill="1" applyBorder="1" applyAlignment="1">
      <alignment horizontal="center" vertical="center"/>
    </xf>
    <xf numFmtId="1" fontId="24" fillId="4" borderId="4" xfId="7" applyNumberFormat="1" applyFont="1" applyFill="1" applyBorder="1" applyAlignment="1">
      <alignment horizontal="center" vertical="center"/>
    </xf>
    <xf numFmtId="0" fontId="24" fillId="2" borderId="1" xfId="6" applyFont="1" applyFill="1" applyBorder="1" applyAlignment="1">
      <alignment horizontal="center" vertical="center"/>
    </xf>
    <xf numFmtId="9" fontId="78" fillId="8" borderId="4" xfId="0" applyNumberFormat="1" applyFont="1" applyFill="1" applyBorder="1" applyAlignment="1">
      <alignment horizontal="center" vertical="center" wrapText="1"/>
    </xf>
    <xf numFmtId="1" fontId="19" fillId="2" borderId="10" xfId="7" applyNumberFormat="1" applyFont="1" applyFill="1" applyBorder="1" applyAlignment="1" applyProtection="1">
      <alignment horizontal="center" vertical="center"/>
    </xf>
    <xf numFmtId="9" fontId="19" fillId="2" borderId="10" xfId="6" applyNumberFormat="1" applyFont="1" applyFill="1" applyBorder="1" applyAlignment="1">
      <alignment horizontal="center" vertical="center"/>
    </xf>
    <xf numFmtId="0" fontId="19" fillId="2" borderId="0" xfId="6" applyFont="1" applyFill="1"/>
    <xf numFmtId="166" fontId="19" fillId="0" borderId="0" xfId="6" applyNumberFormat="1" applyFont="1" applyAlignment="1">
      <alignment horizontal="center"/>
    </xf>
    <xf numFmtId="0" fontId="19" fillId="0" borderId="0" xfId="6" applyFont="1"/>
    <xf numFmtId="0" fontId="19" fillId="0" borderId="0" xfId="6" applyFont="1" applyAlignment="1">
      <alignment horizontal="left" vertical="top"/>
    </xf>
    <xf numFmtId="0" fontId="19" fillId="0" borderId="0" xfId="6" applyFont="1" applyAlignment="1">
      <alignment horizontal="left" wrapText="1"/>
    </xf>
    <xf numFmtId="0" fontId="19" fillId="0" borderId="0" xfId="6" applyFont="1" applyAlignment="1">
      <alignment vertical="top"/>
    </xf>
    <xf numFmtId="0" fontId="19" fillId="0" borderId="0" xfId="6" applyFont="1" applyAlignment="1">
      <alignment wrapText="1"/>
    </xf>
    <xf numFmtId="0" fontId="19" fillId="0" borderId="10" xfId="6" applyFont="1" applyBorder="1"/>
    <xf numFmtId="0" fontId="15" fillId="0" borderId="0" xfId="6" applyFont="1"/>
    <xf numFmtId="0" fontId="15" fillId="0" borderId="0" xfId="6" applyFont="1" applyAlignment="1">
      <alignment wrapText="1"/>
    </xf>
    <xf numFmtId="0" fontId="15" fillId="0" borderId="0" xfId="6" applyFont="1" applyAlignment="1">
      <alignment horizontal="center"/>
    </xf>
    <xf numFmtId="9" fontId="15" fillId="0" borderId="0" xfId="7" applyFont="1" applyAlignment="1">
      <alignment horizontal="center"/>
    </xf>
    <xf numFmtId="41" fontId="15" fillId="0" borderId="0" xfId="6" applyNumberFormat="1" applyFont="1" applyAlignment="1">
      <alignment horizontal="center" vertical="top"/>
    </xf>
    <xf numFmtId="41" fontId="16" fillId="0" borderId="4" xfId="6" applyNumberFormat="1" applyFont="1" applyBorder="1" applyAlignment="1">
      <alignment horizontal="center" vertical="center" wrapText="1"/>
    </xf>
    <xf numFmtId="0" fontId="16" fillId="0" borderId="4" xfId="7" applyNumberFormat="1" applyFont="1" applyBorder="1" applyAlignment="1">
      <alignment horizontal="center" vertical="center" wrapText="1"/>
    </xf>
    <xf numFmtId="41" fontId="15" fillId="0" borderId="4" xfId="6" applyNumberFormat="1" applyFont="1" applyBorder="1" applyAlignment="1">
      <alignment horizontal="center" vertical="center" wrapText="1"/>
    </xf>
    <xf numFmtId="0" fontId="20" fillId="0" borderId="16" xfId="6" applyFont="1" applyBorder="1" applyAlignment="1">
      <alignment horizontal="center" vertical="center" wrapText="1"/>
    </xf>
    <xf numFmtId="0" fontId="20" fillId="0" borderId="4" xfId="6" applyFont="1" applyBorder="1" applyAlignment="1">
      <alignment horizontal="center" vertical="top" wrapText="1"/>
    </xf>
    <xf numFmtId="0" fontId="20" fillId="0" borderId="10" xfId="6" applyFont="1" applyBorder="1" applyAlignment="1">
      <alignment horizontal="center" vertical="top" wrapText="1"/>
    </xf>
    <xf numFmtId="0" fontId="20" fillId="0" borderId="7" xfId="6" applyFont="1" applyBorder="1" applyAlignment="1">
      <alignment horizontal="center" vertical="top" wrapText="1"/>
    </xf>
    <xf numFmtId="1" fontId="20" fillId="0" borderId="8" xfId="7" applyNumberFormat="1" applyFont="1" applyFill="1" applyBorder="1" applyAlignment="1">
      <alignment horizontal="center" vertical="center" wrapText="1"/>
    </xf>
    <xf numFmtId="0" fontId="15" fillId="0" borderId="4" xfId="6" applyFont="1" applyBorder="1"/>
    <xf numFmtId="0" fontId="15" fillId="16" borderId="0" xfId="6" applyFont="1" applyFill="1" applyAlignment="1">
      <alignment horizontal="center" vertical="top"/>
    </xf>
    <xf numFmtId="0" fontId="15" fillId="16" borderId="10" xfId="6" applyFont="1" applyFill="1" applyBorder="1" applyAlignment="1">
      <alignment horizontal="center" vertical="top"/>
    </xf>
    <xf numFmtId="9" fontId="15" fillId="16" borderId="10" xfId="7" applyFont="1" applyFill="1" applyBorder="1" applyAlignment="1">
      <alignment horizontal="center" vertical="top"/>
    </xf>
    <xf numFmtId="41" fontId="15" fillId="16" borderId="10" xfId="6" applyNumberFormat="1" applyFont="1" applyFill="1" applyBorder="1" applyAlignment="1">
      <alignment horizontal="center" vertical="top"/>
    </xf>
    <xf numFmtId="9" fontId="15" fillId="16" borderId="10" xfId="7" applyFont="1" applyFill="1" applyBorder="1" applyAlignment="1">
      <alignment horizontal="center" vertical="center"/>
    </xf>
    <xf numFmtId="0" fontId="15" fillId="16" borderId="4" xfId="6" applyFont="1" applyFill="1" applyBorder="1"/>
    <xf numFmtId="0" fontId="15" fillId="0" borderId="7" xfId="6" applyFont="1" applyBorder="1"/>
    <xf numFmtId="0" fontId="15" fillId="0" borderId="11" xfId="6" applyFont="1" applyBorder="1" applyAlignment="1">
      <alignment horizontal="center" vertical="top"/>
    </xf>
    <xf numFmtId="0" fontId="15" fillId="0" borderId="7" xfId="6" applyFont="1" applyBorder="1" applyAlignment="1">
      <alignment horizontal="center" vertical="center"/>
    </xf>
    <xf numFmtId="9" fontId="15" fillId="0" borderId="7" xfId="7" applyFont="1" applyBorder="1" applyAlignment="1">
      <alignment horizontal="center" vertical="center"/>
    </xf>
    <xf numFmtId="9" fontId="15" fillId="0" borderId="7" xfId="1" applyFont="1" applyBorder="1" applyAlignment="1">
      <alignment horizontal="center" vertical="center"/>
    </xf>
    <xf numFmtId="9" fontId="15" fillId="0" borderId="7" xfId="7" applyFont="1" applyBorder="1" applyAlignment="1">
      <alignment horizontal="center" vertical="top"/>
    </xf>
    <xf numFmtId="9" fontId="15" fillId="0" borderId="4" xfId="7" applyFont="1" applyBorder="1" applyAlignment="1">
      <alignment horizontal="center" vertical="top"/>
    </xf>
    <xf numFmtId="0" fontId="15" fillId="0" borderId="4" xfId="6" applyFont="1" applyBorder="1" applyAlignment="1">
      <alignment vertical="center"/>
    </xf>
    <xf numFmtId="9" fontId="15" fillId="0" borderId="7" xfId="6" applyNumberFormat="1" applyFont="1" applyBorder="1" applyAlignment="1">
      <alignment horizontal="center" vertical="center"/>
    </xf>
    <xf numFmtId="0" fontId="15" fillId="0" borderId="4" xfId="6" applyFont="1" applyBorder="1" applyAlignment="1">
      <alignment vertical="top" wrapText="1"/>
    </xf>
    <xf numFmtId="0" fontId="15" fillId="0" borderId="4" xfId="6" applyFont="1" applyBorder="1" applyAlignment="1">
      <alignment horizontal="left" vertical="top" wrapText="1"/>
    </xf>
    <xf numFmtId="0" fontId="15" fillId="16" borderId="4" xfId="6" applyFont="1" applyFill="1" applyBorder="1" applyAlignment="1">
      <alignment horizontal="center" vertical="top"/>
    </xf>
    <xf numFmtId="9" fontId="15" fillId="0" borderId="4" xfId="6" applyNumberFormat="1" applyFont="1" applyBorder="1" applyAlignment="1">
      <alignment horizontal="center" vertical="center"/>
    </xf>
    <xf numFmtId="0" fontId="15" fillId="0" borderId="4" xfId="6" applyFont="1" applyBorder="1" applyAlignment="1">
      <alignment wrapText="1"/>
    </xf>
    <xf numFmtId="0" fontId="15" fillId="0" borderId="4" xfId="6" applyFont="1" applyBorder="1" applyAlignment="1">
      <alignment horizontal="center"/>
    </xf>
    <xf numFmtId="9" fontId="15" fillId="0" borderId="4" xfId="7" applyFont="1" applyBorder="1" applyAlignment="1">
      <alignment horizontal="center"/>
    </xf>
    <xf numFmtId="41" fontId="15" fillId="0" borderId="4" xfId="6" applyNumberFormat="1" applyFont="1" applyBorder="1" applyAlignment="1">
      <alignment horizontal="center"/>
    </xf>
    <xf numFmtId="0" fontId="19" fillId="15" borderId="4" xfId="6" applyFont="1" applyFill="1" applyBorder="1" applyAlignment="1">
      <alignment horizontal="left" vertical="center"/>
    </xf>
    <xf numFmtId="41" fontId="15" fillId="0" borderId="0" xfId="6" applyNumberFormat="1" applyFont="1" applyAlignment="1">
      <alignment horizontal="center"/>
    </xf>
    <xf numFmtId="9" fontId="15" fillId="0" borderId="0" xfId="7" applyFont="1"/>
    <xf numFmtId="0" fontId="48" fillId="0" borderId="0" xfId="6" applyFont="1" applyAlignment="1">
      <alignment horizontal="center" vertical="center" wrapText="1"/>
    </xf>
    <xf numFmtId="0" fontId="47" fillId="0" borderId="10" xfId="6" applyFont="1" applyBorder="1" applyAlignment="1">
      <alignment horizontal="center" vertical="center" wrapText="1"/>
    </xf>
    <xf numFmtId="0" fontId="19" fillId="0" borderId="7" xfId="6" applyFont="1" applyBorder="1" applyAlignment="1">
      <alignment horizontal="center" vertical="center"/>
    </xf>
    <xf numFmtId="0" fontId="19" fillId="0" borderId="11" xfId="6" applyFont="1" applyBorder="1" applyAlignment="1">
      <alignment horizontal="center" vertical="center"/>
    </xf>
    <xf numFmtId="0" fontId="19" fillId="0" borderId="10" xfId="6" applyFont="1" applyBorder="1" applyAlignment="1">
      <alignment horizontal="center" vertical="center"/>
    </xf>
    <xf numFmtId="9" fontId="19" fillId="2" borderId="11" xfId="7" applyFont="1" applyFill="1" applyBorder="1" applyAlignment="1">
      <alignment horizontal="center" vertical="center"/>
    </xf>
    <xf numFmtId="0" fontId="19" fillId="17" borderId="7" xfId="6" applyFont="1" applyFill="1" applyBorder="1" applyAlignment="1">
      <alignment horizontal="left" vertical="center"/>
    </xf>
    <xf numFmtId="0" fontId="19" fillId="17" borderId="11" xfId="6" applyFont="1" applyFill="1" applyBorder="1" applyAlignment="1">
      <alignment horizontal="left" vertical="center"/>
    </xf>
    <xf numFmtId="0" fontId="19" fillId="0" borderId="7" xfId="6" applyFont="1" applyBorder="1" applyAlignment="1">
      <alignment horizontal="left" vertical="center"/>
    </xf>
    <xf numFmtId="0" fontId="21" fillId="2" borderId="7" xfId="6" applyFont="1" applyFill="1" applyBorder="1" applyAlignment="1">
      <alignment horizontal="left" vertical="center" wrapText="1"/>
    </xf>
    <xf numFmtId="0" fontId="21" fillId="2" borderId="11" xfId="6" applyFont="1" applyFill="1" applyBorder="1" applyAlignment="1">
      <alignment horizontal="left" vertical="center" wrapText="1"/>
    </xf>
    <xf numFmtId="0" fontId="21" fillId="2" borderId="10" xfId="6" applyFont="1" applyFill="1" applyBorder="1" applyAlignment="1">
      <alignment horizontal="left" vertical="center" wrapText="1"/>
    </xf>
    <xf numFmtId="9" fontId="19" fillId="0" borderId="12" xfId="7" applyFont="1" applyBorder="1" applyAlignment="1">
      <alignment horizontal="center" vertical="center"/>
    </xf>
    <xf numFmtId="0" fontId="21" fillId="2" borderId="7" xfId="6" applyFont="1" applyFill="1" applyBorder="1" applyAlignment="1">
      <alignment horizontal="center" vertical="center" wrapText="1"/>
    </xf>
    <xf numFmtId="0" fontId="19" fillId="2" borderId="7" xfId="6" applyFont="1" applyFill="1" applyBorder="1" applyAlignment="1">
      <alignment horizontal="center" vertical="center" wrapText="1"/>
    </xf>
    <xf numFmtId="0" fontId="19" fillId="2" borderId="7" xfId="6" applyFont="1" applyFill="1" applyBorder="1" applyAlignment="1">
      <alignment horizontal="center" vertical="center"/>
    </xf>
    <xf numFmtId="0" fontId="19" fillId="2" borderId="11" xfId="6" applyFont="1" applyFill="1" applyBorder="1" applyAlignment="1">
      <alignment horizontal="center" vertical="center"/>
    </xf>
    <xf numFmtId="0" fontId="19" fillId="2" borderId="10" xfId="6" applyFont="1" applyFill="1" applyBorder="1" applyAlignment="1">
      <alignment horizontal="center" vertical="center"/>
    </xf>
    <xf numFmtId="0" fontId="19" fillId="7" borderId="11" xfId="6" applyFont="1" applyFill="1" applyBorder="1" applyAlignment="1">
      <alignment horizontal="center" vertical="center"/>
    </xf>
    <xf numFmtId="0" fontId="51" fillId="9" borderId="3" xfId="6" applyFont="1" applyFill="1" applyBorder="1" applyAlignment="1">
      <alignment horizontal="left" vertical="center" wrapText="1"/>
    </xf>
    <xf numFmtId="0" fontId="19" fillId="7" borderId="10" xfId="6" applyFont="1" applyFill="1" applyBorder="1" applyAlignment="1">
      <alignment horizontal="center" vertical="center"/>
    </xf>
    <xf numFmtId="0" fontId="19" fillId="0" borderId="7" xfId="6" applyFont="1" applyBorder="1" applyAlignment="1">
      <alignment horizontal="left" vertical="center" wrapText="1"/>
    </xf>
    <xf numFmtId="0" fontId="19" fillId="0" borderId="10" xfId="6" applyFont="1" applyBorder="1" applyAlignment="1">
      <alignment horizontal="left" vertical="center" wrapText="1"/>
    </xf>
    <xf numFmtId="9" fontId="19" fillId="2" borderId="12" xfId="7" applyFont="1" applyFill="1" applyBorder="1" applyAlignment="1">
      <alignment horizontal="center" vertical="center"/>
    </xf>
    <xf numFmtId="0" fontId="19" fillId="0" borderId="10" xfId="6" applyFont="1" applyBorder="1" applyAlignment="1">
      <alignment horizontal="center" vertical="center" wrapText="1"/>
    </xf>
    <xf numFmtId="0" fontId="19" fillId="0" borderId="11" xfId="20" applyFont="1" applyBorder="1" applyAlignment="1">
      <alignment horizontal="left" vertical="center" wrapText="1"/>
    </xf>
    <xf numFmtId="0" fontId="20" fillId="4" borderId="3" xfId="6" applyFont="1" applyFill="1" applyBorder="1" applyAlignment="1">
      <alignment horizontal="left" vertical="center" wrapText="1"/>
    </xf>
    <xf numFmtId="1" fontId="19" fillId="0" borderId="11" xfId="6" applyNumberFormat="1" applyFont="1" applyBorder="1" applyAlignment="1">
      <alignment horizontal="center" vertical="center"/>
    </xf>
    <xf numFmtId="0" fontId="20" fillId="9" borderId="1" xfId="6" applyFont="1" applyFill="1" applyBorder="1" applyAlignment="1">
      <alignment horizontal="center" vertical="center" wrapText="1"/>
    </xf>
    <xf numFmtId="0" fontId="20" fillId="0" borderId="4" xfId="6" applyFont="1" applyBorder="1" applyAlignment="1">
      <alignment horizontal="center" vertical="center" wrapText="1"/>
    </xf>
    <xf numFmtId="0" fontId="20" fillId="0" borderId="7" xfId="6" applyFont="1" applyBorder="1" applyAlignment="1">
      <alignment horizontal="center" vertical="center" wrapText="1"/>
    </xf>
    <xf numFmtId="0" fontId="20" fillId="0" borderId="10" xfId="6" applyFont="1" applyBorder="1" applyAlignment="1">
      <alignment horizontal="center" vertical="center" wrapText="1"/>
    </xf>
    <xf numFmtId="0" fontId="20" fillId="0" borderId="1" xfId="6" applyFont="1" applyBorder="1" applyAlignment="1">
      <alignment horizontal="center" vertical="center" wrapText="1"/>
    </xf>
    <xf numFmtId="0" fontId="20" fillId="9" borderId="3" xfId="6" applyFont="1" applyFill="1" applyBorder="1" applyAlignment="1">
      <alignment horizontal="left" vertical="center" wrapText="1"/>
    </xf>
    <xf numFmtId="0" fontId="19" fillId="0" borderId="4" xfId="0" applyFont="1" applyBorder="1" applyAlignment="1">
      <alignment horizontal="center" vertical="center" wrapText="1"/>
    </xf>
    <xf numFmtId="0" fontId="16" fillId="0" borderId="4" xfId="6" applyFont="1" applyBorder="1" applyAlignment="1">
      <alignment horizontal="center" vertical="center" wrapText="1"/>
    </xf>
    <xf numFmtId="0" fontId="16" fillId="0" borderId="5" xfId="6" applyFont="1" applyBorder="1" applyAlignment="1">
      <alignment horizontal="center" vertical="center" wrapText="1"/>
    </xf>
    <xf numFmtId="0" fontId="0" fillId="2" borderId="0" xfId="0" applyFill="1" applyAlignment="1">
      <alignment vertical="center"/>
    </xf>
    <xf numFmtId="0" fontId="29" fillId="0" borderId="4" xfId="0" applyFont="1" applyBorder="1" applyAlignment="1">
      <alignment vertical="center" wrapText="1"/>
    </xf>
    <xf numFmtId="0" fontId="29" fillId="0" borderId="4" xfId="0" applyFont="1" applyBorder="1" applyAlignment="1">
      <alignment horizontal="left" vertical="center" wrapText="1"/>
    </xf>
    <xf numFmtId="0" fontId="30" fillId="0" borderId="4" xfId="0" applyFont="1" applyBorder="1" applyAlignment="1">
      <alignment vertical="center" wrapText="1"/>
    </xf>
    <xf numFmtId="0" fontId="30" fillId="0" borderId="4" xfId="0" applyFont="1" applyBorder="1" applyAlignment="1">
      <alignment horizontal="left" vertical="center" wrapText="1"/>
    </xf>
    <xf numFmtId="0" fontId="29" fillId="0" borderId="4" xfId="0" applyFont="1" applyBorder="1" applyAlignment="1">
      <alignment vertical="center"/>
    </xf>
    <xf numFmtId="0" fontId="25" fillId="0" borderId="4" xfId="0" applyFont="1" applyBorder="1" applyAlignment="1">
      <alignment horizontal="left" vertical="center" wrapText="1"/>
    </xf>
    <xf numFmtId="0" fontId="29" fillId="0" borderId="5" xfId="0" applyFont="1" applyBorder="1" applyAlignment="1">
      <alignment vertical="center" wrapText="1"/>
    </xf>
    <xf numFmtId="0" fontId="25" fillId="0" borderId="1" xfId="0" applyFont="1" applyBorder="1" applyAlignment="1">
      <alignment horizontal="left" vertical="center" wrapText="1"/>
    </xf>
    <xf numFmtId="0" fontId="13" fillId="0" borderId="5" xfId="0" applyFont="1" applyBorder="1" applyAlignment="1">
      <alignment vertical="center"/>
    </xf>
    <xf numFmtId="0" fontId="29" fillId="0" borderId="1" xfId="0" applyFont="1" applyBorder="1" applyAlignment="1">
      <alignment horizontal="left" vertical="center" wrapText="1"/>
    </xf>
    <xf numFmtId="0" fontId="13" fillId="0" borderId="4" xfId="0" applyFont="1" applyBorder="1" applyAlignment="1">
      <alignment vertical="center"/>
    </xf>
    <xf numFmtId="0" fontId="29" fillId="17" borderId="1" xfId="0" applyFont="1" applyFill="1" applyBorder="1" applyAlignment="1">
      <alignment horizontal="left" vertical="center" wrapText="1"/>
    </xf>
    <xf numFmtId="0" fontId="13" fillId="0" borderId="4" xfId="0" applyFont="1" applyBorder="1" applyAlignment="1">
      <alignment horizontal="left" vertical="center" wrapText="1"/>
    </xf>
    <xf numFmtId="0" fontId="31" fillId="17" borderId="4" xfId="0" applyFont="1" applyFill="1" applyBorder="1" applyAlignment="1">
      <alignment horizontal="left" vertical="center"/>
    </xf>
    <xf numFmtId="0" fontId="31" fillId="17" borderId="1" xfId="0" applyFont="1" applyFill="1" applyBorder="1" applyAlignment="1">
      <alignment horizontal="left" vertical="center"/>
    </xf>
    <xf numFmtId="0" fontId="32" fillId="0" borderId="4" xfId="0" applyFont="1" applyBorder="1" applyAlignment="1">
      <alignment vertical="center"/>
    </xf>
    <xf numFmtId="0" fontId="30" fillId="0" borderId="1" xfId="0" applyFont="1" applyBorder="1" applyAlignment="1">
      <alignment horizontal="left" vertical="center" wrapText="1"/>
    </xf>
    <xf numFmtId="0" fontId="32" fillId="0" borderId="1" xfId="0" applyFont="1" applyBorder="1" applyAlignment="1">
      <alignment vertical="center"/>
    </xf>
    <xf numFmtId="0" fontId="13" fillId="0" borderId="2" xfId="0" applyFont="1" applyBorder="1" applyAlignment="1">
      <alignment vertical="center"/>
    </xf>
    <xf numFmtId="0" fontId="30" fillId="0" borderId="2" xfId="0" applyFont="1" applyBorder="1" applyAlignment="1">
      <alignment vertical="center" wrapText="1"/>
    </xf>
    <xf numFmtId="0" fontId="30" fillId="0" borderId="2" xfId="0" applyFont="1" applyBorder="1" applyAlignment="1">
      <alignment horizontal="left" vertical="center" wrapText="1"/>
    </xf>
    <xf numFmtId="0" fontId="14" fillId="2" borderId="4" xfId="0" applyFont="1" applyFill="1" applyBorder="1" applyAlignment="1">
      <alignment horizontal="left" vertical="center" wrapText="1"/>
    </xf>
    <xf numFmtId="0" fontId="25" fillId="0" borderId="2" xfId="0" applyFont="1" applyBorder="1" applyAlignment="1">
      <alignment vertical="center" wrapText="1"/>
    </xf>
    <xf numFmtId="0" fontId="25" fillId="0" borderId="11" xfId="0" applyFont="1" applyBorder="1" applyAlignment="1">
      <alignment horizontal="center" vertical="center"/>
    </xf>
    <xf numFmtId="0" fontId="14" fillId="2" borderId="10"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14" fillId="0" borderId="4" xfId="0" applyFont="1" applyBorder="1" applyAlignment="1">
      <alignment vertical="center" wrapText="1"/>
    </xf>
    <xf numFmtId="0" fontId="13" fillId="2" borderId="8" xfId="0" applyFont="1" applyFill="1" applyBorder="1" applyAlignment="1">
      <alignment horizontal="left" vertical="center" wrapText="1"/>
    </xf>
    <xf numFmtId="0" fontId="29" fillId="2" borderId="14" xfId="0" applyFont="1" applyFill="1" applyBorder="1" applyAlignment="1">
      <alignment horizontal="left" vertical="center" wrapText="1"/>
    </xf>
    <xf numFmtId="0" fontId="29" fillId="11" borderId="4" xfId="0" applyFont="1" applyFill="1" applyBorder="1" applyAlignment="1">
      <alignment vertical="center"/>
    </xf>
    <xf numFmtId="0" fontId="13" fillId="11" borderId="4" xfId="0" applyFont="1" applyFill="1" applyBorder="1" applyAlignment="1">
      <alignment vertical="center"/>
    </xf>
    <xf numFmtId="0" fontId="13" fillId="11" borderId="4" xfId="0" applyFont="1" applyFill="1" applyBorder="1" applyAlignment="1">
      <alignment horizontal="left" vertical="center"/>
    </xf>
    <xf numFmtId="0" fontId="29" fillId="11" borderId="4" xfId="0" applyFont="1" applyFill="1" applyBorder="1" applyAlignment="1">
      <alignment horizontal="left" vertical="center"/>
    </xf>
    <xf numFmtId="0" fontId="29" fillId="15" borderId="4" xfId="0" applyFont="1" applyFill="1" applyBorder="1" applyAlignment="1">
      <alignment vertical="center"/>
    </xf>
    <xf numFmtId="0" fontId="13" fillId="15" borderId="4" xfId="0" applyFont="1" applyFill="1" applyBorder="1" applyAlignment="1">
      <alignment vertical="center"/>
    </xf>
    <xf numFmtId="0" fontId="13" fillId="15" borderId="4" xfId="0" applyFont="1" applyFill="1" applyBorder="1" applyAlignment="1">
      <alignment horizontal="left" vertical="center"/>
    </xf>
    <xf numFmtId="0" fontId="29" fillId="15" borderId="4" xfId="0" applyFont="1" applyFill="1" applyBorder="1" applyAlignment="1">
      <alignment horizontal="left" vertical="center"/>
    </xf>
    <xf numFmtId="0" fontId="0" fillId="0" borderId="0" xfId="0" applyAlignment="1">
      <alignment horizontal="left" vertical="center"/>
    </xf>
    <xf numFmtId="0" fontId="0" fillId="0" borderId="0" xfId="0" applyFill="1" applyAlignment="1">
      <alignment vertical="center" wrapText="1"/>
    </xf>
    <xf numFmtId="0" fontId="0" fillId="0" borderId="0" xfId="0" applyFill="1" applyAlignment="1">
      <alignment vertical="center"/>
    </xf>
    <xf numFmtId="0" fontId="25" fillId="0" borderId="0" xfId="0" applyFont="1" applyFill="1" applyAlignment="1">
      <alignment vertical="center"/>
    </xf>
    <xf numFmtId="0" fontId="29" fillId="0" borderId="4" xfId="0" quotePrefix="1" applyFont="1" applyFill="1" applyBorder="1" applyAlignment="1">
      <alignment horizontal="center" vertical="center" wrapText="1"/>
    </xf>
    <xf numFmtId="0" fontId="25" fillId="0" borderId="10" xfId="0" quotePrefix="1" applyFont="1" applyFill="1" applyBorder="1" applyAlignment="1">
      <alignment horizontal="center" vertical="center" wrapText="1"/>
    </xf>
    <xf numFmtId="0" fontId="25" fillId="0" borderId="4" xfId="0" applyFont="1" applyFill="1" applyBorder="1" applyAlignment="1">
      <alignment vertical="center"/>
    </xf>
    <xf numFmtId="0" fontId="32" fillId="0" borderId="4" xfId="0" applyFont="1" applyFill="1" applyBorder="1" applyAlignment="1">
      <alignment vertical="center" wrapText="1"/>
    </xf>
    <xf numFmtId="0" fontId="25" fillId="0" borderId="4" xfId="0" applyFont="1" applyFill="1" applyBorder="1" applyAlignment="1">
      <alignment vertical="center" wrapText="1"/>
    </xf>
    <xf numFmtId="0" fontId="25" fillId="0" borderId="4" xfId="0" applyFont="1" applyFill="1" applyBorder="1" applyAlignment="1">
      <alignment horizontal="center" vertical="center"/>
    </xf>
    <xf numFmtId="0" fontId="29" fillId="0" borderId="4" xfId="0" applyFont="1" applyFill="1" applyBorder="1" applyAlignment="1">
      <alignment horizontal="left" vertical="center" wrapText="1"/>
    </xf>
    <xf numFmtId="0" fontId="25" fillId="0" borderId="0" xfId="0" applyFont="1" applyFill="1" applyAlignment="1">
      <alignment vertical="center" wrapText="1"/>
    </xf>
    <xf numFmtId="0" fontId="29" fillId="0" borderId="4" xfId="0" applyFont="1" applyFill="1" applyBorder="1" applyAlignment="1">
      <alignment horizontal="center" vertical="center"/>
    </xf>
    <xf numFmtId="0" fontId="25" fillId="0" borderId="4" xfId="0" applyFont="1" applyFill="1" applyBorder="1" applyAlignment="1">
      <alignment horizontal="center" vertical="center" wrapText="1"/>
    </xf>
    <xf numFmtId="166" fontId="25" fillId="0" borderId="4" xfId="0" applyNumberFormat="1" applyFont="1" applyFill="1" applyBorder="1" applyAlignment="1">
      <alignment horizontal="center" vertical="center" wrapText="1"/>
    </xf>
    <xf numFmtId="0" fontId="0" fillId="0" borderId="0" xfId="0" applyAlignment="1"/>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9" fillId="0" borderId="4" xfId="6"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1" fontId="26" fillId="0" borderId="0" xfId="0" applyNumberFormat="1" applyFont="1" applyAlignment="1">
      <alignment horizontal="center" vertical="center"/>
    </xf>
    <xf numFmtId="9" fontId="15" fillId="0" borderId="4" xfId="0" applyNumberFormat="1" applyFont="1" applyBorder="1" applyAlignment="1">
      <alignment horizontal="center" vertical="center"/>
    </xf>
    <xf numFmtId="0" fontId="48" fillId="0" borderId="0" xfId="6" applyFont="1" applyAlignment="1">
      <alignment horizontal="left" vertical="center" wrapText="1"/>
    </xf>
    <xf numFmtId="1" fontId="48" fillId="0" borderId="0" xfId="6" applyNumberFormat="1" applyFont="1" applyAlignment="1">
      <alignment horizontal="center" vertical="center" wrapText="1"/>
    </xf>
    <xf numFmtId="0" fontId="48" fillId="0" borderId="0" xfId="6" applyFont="1" applyAlignment="1">
      <alignment vertical="center" wrapText="1"/>
    </xf>
    <xf numFmtId="1" fontId="47" fillId="0" borderId="8" xfId="7" applyNumberFormat="1" applyFont="1" applyFill="1" applyBorder="1" applyAlignment="1">
      <alignment horizontal="center" vertical="center" wrapText="1"/>
    </xf>
    <xf numFmtId="10" fontId="20" fillId="4" borderId="7" xfId="6" applyNumberFormat="1" applyFont="1" applyFill="1" applyBorder="1" applyAlignment="1">
      <alignment horizontal="center" vertical="center"/>
    </xf>
    <xf numFmtId="0" fontId="15" fillId="2" borderId="4" xfId="0" applyFont="1" applyFill="1" applyBorder="1" applyAlignment="1">
      <alignment horizontal="left" vertical="center" wrapText="1"/>
    </xf>
    <xf numFmtId="9" fontId="46" fillId="4" borderId="0" xfId="7" applyFont="1" applyFill="1" applyBorder="1" applyAlignment="1">
      <alignment vertical="center"/>
    </xf>
    <xf numFmtId="9" fontId="46" fillId="0" borderId="4" xfId="7" applyFont="1" applyBorder="1" applyAlignment="1">
      <alignment horizontal="left" vertical="center"/>
    </xf>
    <xf numFmtId="0" fontId="46" fillId="17" borderId="4" xfId="6" applyFont="1" applyFill="1" applyBorder="1" applyAlignment="1">
      <alignment horizontal="left" vertical="center"/>
    </xf>
    <xf numFmtId="0" fontId="46" fillId="17" borderId="1" xfId="6" applyFont="1" applyFill="1" applyBorder="1" applyAlignment="1">
      <alignment horizontal="left" vertical="center"/>
    </xf>
    <xf numFmtId="0" fontId="46" fillId="17" borderId="2" xfId="6" applyFont="1" applyFill="1" applyBorder="1" applyAlignment="1">
      <alignment horizontal="left" vertical="center"/>
    </xf>
    <xf numFmtId="0" fontId="46" fillId="17" borderId="2" xfId="6" applyFont="1" applyFill="1" applyBorder="1" applyAlignment="1">
      <alignment horizontal="center" vertical="center"/>
    </xf>
    <xf numFmtId="1" fontId="46" fillId="17" borderId="2" xfId="6" applyNumberFormat="1" applyFont="1" applyFill="1" applyBorder="1" applyAlignment="1">
      <alignment horizontal="center" vertical="center"/>
    </xf>
    <xf numFmtId="0" fontId="46" fillId="17" borderId="3" xfId="6" applyFont="1" applyFill="1" applyBorder="1" applyAlignment="1">
      <alignment horizontal="center" vertical="center"/>
    </xf>
    <xf numFmtId="9" fontId="46" fillId="17" borderId="4" xfId="7" applyFont="1" applyFill="1" applyBorder="1" applyAlignment="1">
      <alignment horizontal="left" vertical="center"/>
    </xf>
    <xf numFmtId="0" fontId="46" fillId="10" borderId="4" xfId="6" applyFont="1" applyFill="1" applyBorder="1" applyAlignment="1">
      <alignment horizontal="left" vertical="center"/>
    </xf>
    <xf numFmtId="0" fontId="46" fillId="10" borderId="14" xfId="6" applyFont="1" applyFill="1" applyBorder="1" applyAlignment="1">
      <alignment horizontal="left" vertical="center"/>
    </xf>
    <xf numFmtId="0" fontId="46" fillId="10" borderId="2" xfId="6" applyFont="1" applyFill="1" applyBorder="1" applyAlignment="1">
      <alignment horizontal="center" vertical="center"/>
    </xf>
    <xf numFmtId="1" fontId="46" fillId="10" borderId="2" xfId="6" applyNumberFormat="1" applyFont="1" applyFill="1" applyBorder="1" applyAlignment="1">
      <alignment horizontal="center" vertical="center"/>
    </xf>
    <xf numFmtId="0" fontId="46" fillId="10" borderId="3" xfId="6" applyFont="1" applyFill="1" applyBorder="1" applyAlignment="1">
      <alignment horizontal="center" vertical="center"/>
    </xf>
    <xf numFmtId="9" fontId="46" fillId="10" borderId="4" xfId="7" applyFont="1" applyFill="1" applyBorder="1" applyAlignment="1">
      <alignment horizontal="left" vertical="center"/>
    </xf>
    <xf numFmtId="0" fontId="61" fillId="0" borderId="5" xfId="5" applyFont="1" applyBorder="1" applyAlignment="1">
      <alignment vertical="center"/>
    </xf>
    <xf numFmtId="0" fontId="19" fillId="0" borderId="15" xfId="6" applyFont="1" applyBorder="1" applyAlignment="1">
      <alignment horizontal="left" vertical="center"/>
    </xf>
    <xf numFmtId="1" fontId="19" fillId="0" borderId="15" xfId="6" applyNumberFormat="1" applyFont="1" applyBorder="1" applyAlignment="1">
      <alignment horizontal="center" vertical="center"/>
    </xf>
    <xf numFmtId="0" fontId="19" fillId="0" borderId="6" xfId="6" applyFont="1" applyBorder="1" applyAlignment="1">
      <alignment horizontal="center" vertical="center"/>
    </xf>
    <xf numFmtId="9" fontId="19" fillId="12" borderId="4" xfId="7" applyFont="1" applyFill="1" applyBorder="1" applyAlignment="1">
      <alignment horizontal="left" vertical="center"/>
    </xf>
    <xf numFmtId="0" fontId="61" fillId="0" borderId="12" xfId="5" applyFont="1" applyBorder="1" applyAlignment="1">
      <alignment vertical="center"/>
    </xf>
    <xf numFmtId="0" fontId="19" fillId="0" borderId="0" xfId="6" applyFont="1" applyAlignment="1">
      <alignment horizontal="left" vertical="center"/>
    </xf>
    <xf numFmtId="0" fontId="19" fillId="0" borderId="0" xfId="6" applyFont="1" applyAlignment="1">
      <alignment horizontal="center" vertical="center"/>
    </xf>
    <xf numFmtId="1" fontId="19" fillId="0" borderId="0" xfId="6" applyNumberFormat="1" applyFont="1" applyAlignment="1">
      <alignment horizontal="center" vertical="center"/>
    </xf>
    <xf numFmtId="0" fontId="19" fillId="0" borderId="17" xfId="6" applyFont="1" applyBorder="1" applyAlignment="1">
      <alignment horizontal="center" vertical="center"/>
    </xf>
    <xf numFmtId="9" fontId="19" fillId="14" borderId="4" xfId="7" applyFont="1" applyFill="1" applyBorder="1" applyAlignment="1">
      <alignment horizontal="left" vertical="center"/>
    </xf>
    <xf numFmtId="0" fontId="61" fillId="0" borderId="4" xfId="5" applyFont="1" applyBorder="1" applyAlignment="1">
      <alignment horizontal="center" vertical="center"/>
    </xf>
    <xf numFmtId="0" fontId="61" fillId="0" borderId="8" xfId="5" applyFont="1" applyBorder="1" applyAlignment="1">
      <alignment vertical="center"/>
    </xf>
    <xf numFmtId="0" fontId="61" fillId="0" borderId="14" xfId="5" applyFont="1" applyBorder="1" applyAlignment="1">
      <alignment vertical="center"/>
    </xf>
    <xf numFmtId="0" fontId="45" fillId="0" borderId="14" xfId="0" applyFont="1" applyBorder="1" applyAlignment="1">
      <alignment horizontal="left" vertical="center"/>
    </xf>
    <xf numFmtId="0" fontId="45" fillId="0" borderId="14" xfId="0" applyFont="1" applyBorder="1" applyAlignment="1">
      <alignment vertical="center"/>
    </xf>
    <xf numFmtId="0" fontId="19" fillId="0" borderId="14" xfId="6" applyFont="1" applyBorder="1" applyAlignment="1">
      <alignment horizontal="center" vertical="center"/>
    </xf>
    <xf numFmtId="1" fontId="19" fillId="0" borderId="14" xfId="6" applyNumberFormat="1" applyFont="1" applyBorder="1" applyAlignment="1">
      <alignment horizontal="center" vertical="center"/>
    </xf>
    <xf numFmtId="0" fontId="19" fillId="0" borderId="9" xfId="6" applyFont="1" applyBorder="1" applyAlignment="1">
      <alignment horizontal="center" vertical="center"/>
    </xf>
    <xf numFmtId="9" fontId="19" fillId="13" borderId="4" xfId="7" applyFont="1" applyFill="1"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left" vertical="center" wrapText="1"/>
    </xf>
    <xf numFmtId="1" fontId="46" fillId="0" borderId="0" xfId="6" applyNumberFormat="1" applyFont="1" applyAlignment="1">
      <alignment horizontal="center" vertical="center"/>
    </xf>
    <xf numFmtId="9" fontId="46" fillId="0" borderId="0" xfId="7" applyFont="1" applyAlignment="1">
      <alignment horizontal="left" vertical="center"/>
    </xf>
    <xf numFmtId="0" fontId="46" fillId="0" borderId="0" xfId="6" applyFont="1" applyAlignment="1">
      <alignment vertical="center" wrapText="1"/>
    </xf>
    <xf numFmtId="9" fontId="46" fillId="0" borderId="0" xfId="7" applyFont="1" applyAlignment="1">
      <alignment horizontal="center" vertical="center"/>
    </xf>
    <xf numFmtId="0" fontId="19" fillId="2" borderId="5" xfId="6" applyFont="1" applyFill="1" applyBorder="1" applyAlignment="1">
      <alignment horizontal="center" vertical="center" wrapText="1"/>
    </xf>
    <xf numFmtId="0" fontId="2" fillId="0" borderId="4" xfId="0" applyFont="1" applyBorder="1" applyAlignment="1">
      <alignment horizontal="center"/>
    </xf>
    <xf numFmtId="0" fontId="12" fillId="0" borderId="4" xfId="0" applyFont="1" applyBorder="1" applyAlignment="1">
      <alignment horizontal="center" vertical="center"/>
    </xf>
    <xf numFmtId="0" fontId="12" fillId="0" borderId="4" xfId="0" applyFont="1" applyBorder="1" applyAlignment="1"/>
    <xf numFmtId="0" fontId="2" fillId="0" borderId="4" xfId="0" applyFont="1" applyBorder="1" applyAlignment="1">
      <alignment horizontal="center" vertical="center"/>
    </xf>
    <xf numFmtId="0" fontId="8" fillId="0" borderId="4" xfId="0" applyFont="1" applyBorder="1" applyAlignment="1">
      <alignment horizontal="center" vertical="center"/>
    </xf>
    <xf numFmtId="9" fontId="0" fillId="0" borderId="4" xfId="0" applyNumberFormat="1" applyBorder="1" applyAlignment="1">
      <alignment horizontal="center" vertical="center"/>
    </xf>
    <xf numFmtId="0" fontId="13" fillId="0" borderId="1" xfId="0" applyFont="1" applyBorder="1" applyAlignment="1">
      <alignment horizontal="left" vertical="center" wrapText="1"/>
    </xf>
    <xf numFmtId="0" fontId="25" fillId="0" borderId="7" xfId="0" applyFont="1" applyFill="1" applyBorder="1" applyAlignment="1">
      <alignment horizontal="center" vertical="center"/>
    </xf>
    <xf numFmtId="0" fontId="25" fillId="0" borderId="10" xfId="0" applyFont="1" applyFill="1" applyBorder="1" applyAlignment="1">
      <alignment horizontal="center" vertical="center"/>
    </xf>
    <xf numFmtId="0" fontId="1" fillId="0" borderId="4" xfId="0" quotePrefix="1" applyFont="1" applyBorder="1" applyAlignment="1">
      <alignment horizontal="center" vertical="center"/>
    </xf>
    <xf numFmtId="0" fontId="19" fillId="2" borderId="0" xfId="6" applyFont="1" applyFill="1" applyAlignment="1">
      <alignment vertical="top"/>
    </xf>
    <xf numFmtId="0" fontId="19" fillId="3" borderId="0" xfId="6" applyFont="1" applyFill="1"/>
    <xf numFmtId="9" fontId="19" fillId="4" borderId="2" xfId="7" applyFont="1" applyFill="1" applyBorder="1" applyAlignment="1">
      <alignment vertical="center"/>
    </xf>
    <xf numFmtId="0" fontId="19" fillId="4" borderId="0" xfId="6" applyFont="1" applyFill="1"/>
    <xf numFmtId="0" fontId="23" fillId="22" borderId="26" xfId="0" applyFont="1" applyFill="1" applyBorder="1" applyAlignment="1">
      <alignment horizontal="center" vertical="center"/>
    </xf>
    <xf numFmtId="0" fontId="19" fillId="2" borderId="0" xfId="6" applyFont="1" applyFill="1" applyAlignment="1">
      <alignment horizontal="center" vertical="center"/>
    </xf>
    <xf numFmtId="1" fontId="21" fillId="19" borderId="1" xfId="6" applyNumberFormat="1" applyFont="1" applyFill="1" applyBorder="1" applyAlignment="1">
      <alignment horizontal="center" vertical="center"/>
    </xf>
    <xf numFmtId="0" fontId="19" fillId="2" borderId="3" xfId="6" applyFont="1" applyFill="1" applyBorder="1" applyAlignment="1">
      <alignment horizontal="center" vertical="center"/>
    </xf>
    <xf numFmtId="1" fontId="21" fillId="23" borderId="10" xfId="6" applyNumberFormat="1" applyFont="1" applyFill="1" applyBorder="1" applyAlignment="1">
      <alignment horizontal="center" vertical="center"/>
    </xf>
    <xf numFmtId="1" fontId="21" fillId="17" borderId="3" xfId="30" applyNumberFormat="1" applyFont="1" applyFill="1" applyBorder="1" applyAlignment="1">
      <alignment horizontal="center" vertical="center"/>
    </xf>
    <xf numFmtId="0" fontId="23" fillId="22" borderId="22" xfId="0" applyFont="1" applyFill="1" applyBorder="1" applyAlignment="1">
      <alignment horizontal="center" vertical="center"/>
    </xf>
    <xf numFmtId="0" fontId="1" fillId="8" borderId="4" xfId="0" applyFont="1" applyFill="1" applyBorder="1" applyAlignment="1">
      <alignment horizontal="center" vertical="center" wrapText="1"/>
    </xf>
    <xf numFmtId="0" fontId="19" fillId="5" borderId="0" xfId="6" applyFont="1" applyFill="1"/>
    <xf numFmtId="1" fontId="75" fillId="17" borderId="22" xfId="0" applyNumberFormat="1" applyFont="1" applyFill="1" applyBorder="1" applyAlignment="1">
      <alignment horizontal="center" vertical="center" shrinkToFit="1"/>
    </xf>
    <xf numFmtId="9" fontId="68" fillId="0" borderId="22" xfId="0" applyNumberFormat="1" applyFont="1" applyBorder="1" applyAlignment="1">
      <alignment horizontal="left" vertical="center" indent="1" shrinkToFit="1"/>
    </xf>
    <xf numFmtId="0" fontId="19" fillId="2" borderId="0" xfId="6" applyFont="1" applyFill="1" applyAlignment="1">
      <alignment vertical="center"/>
    </xf>
    <xf numFmtId="0" fontId="19" fillId="2" borderId="3" xfId="6" applyFont="1" applyFill="1" applyBorder="1" applyAlignment="1">
      <alignment vertical="center"/>
    </xf>
    <xf numFmtId="0" fontId="19" fillId="0" borderId="0" xfId="6" applyFont="1" applyAlignment="1">
      <alignment vertical="center"/>
    </xf>
    <xf numFmtId="1" fontId="23" fillId="22" borderId="26" xfId="0" applyNumberFormat="1" applyFont="1" applyFill="1" applyBorder="1" applyAlignment="1">
      <alignment horizontal="center" vertical="center"/>
    </xf>
    <xf numFmtId="9" fontId="68" fillId="0" borderId="22" xfId="0" applyNumberFormat="1" applyFont="1" applyBorder="1" applyAlignment="1">
      <alignment horizontal="left" vertical="top" indent="1" shrinkToFit="1"/>
    </xf>
    <xf numFmtId="9" fontId="72" fillId="0" borderId="22" xfId="0" applyNumberFormat="1" applyFont="1" applyBorder="1" applyAlignment="1">
      <alignment horizontal="left" vertical="center" indent="1" shrinkToFit="1"/>
    </xf>
    <xf numFmtId="9" fontId="72" fillId="0" borderId="22" xfId="0" applyNumberFormat="1" applyFont="1" applyBorder="1" applyAlignment="1">
      <alignment horizontal="left" vertical="center" indent="2" shrinkToFit="1"/>
    </xf>
    <xf numFmtId="9" fontId="19" fillId="9" borderId="15" xfId="7" applyFont="1" applyFill="1" applyBorder="1" applyAlignment="1">
      <alignment vertical="center"/>
    </xf>
    <xf numFmtId="1" fontId="21" fillId="17" borderId="1" xfId="1" applyNumberFormat="1" applyFont="1" applyFill="1" applyBorder="1" applyAlignment="1">
      <alignment horizontal="center" vertical="center" wrapText="1"/>
    </xf>
    <xf numFmtId="9" fontId="19" fillId="0" borderId="1" xfId="7" applyFont="1" applyBorder="1" applyAlignment="1">
      <alignment vertical="center"/>
    </xf>
    <xf numFmtId="9" fontId="19" fillId="0" borderId="1" xfId="7" applyFont="1" applyBorder="1" applyAlignment="1">
      <alignment vertical="center" wrapText="1"/>
    </xf>
    <xf numFmtId="1" fontId="19" fillId="17" borderId="1" xfId="7" applyNumberFormat="1" applyFont="1" applyFill="1" applyBorder="1" applyAlignment="1">
      <alignment horizontal="center" vertical="center" wrapText="1"/>
    </xf>
    <xf numFmtId="9" fontId="19" fillId="0" borderId="12" xfId="7" applyFont="1" applyBorder="1" applyAlignment="1">
      <alignment horizontal="left" vertical="center"/>
    </xf>
    <xf numFmtId="1" fontId="19" fillId="17" borderId="2" xfId="7" applyNumberFormat="1" applyFont="1" applyFill="1" applyBorder="1" applyAlignment="1">
      <alignment horizontal="center" vertical="center" wrapText="1"/>
    </xf>
    <xf numFmtId="1" fontId="15" fillId="17" borderId="4" xfId="7" applyNumberFormat="1" applyFont="1" applyFill="1" applyBorder="1" applyAlignment="1">
      <alignment horizontal="center" vertical="center"/>
    </xf>
    <xf numFmtId="0" fontId="19" fillId="0" borderId="29" xfId="0" applyFont="1" applyBorder="1" applyAlignment="1">
      <alignment vertical="center" wrapText="1"/>
    </xf>
    <xf numFmtId="1" fontId="15" fillId="17" borderId="4" xfId="7" applyNumberFormat="1" applyFont="1" applyFill="1" applyBorder="1" applyAlignment="1">
      <alignment horizontal="center" vertical="center" wrapText="1"/>
    </xf>
    <xf numFmtId="0" fontId="19" fillId="2" borderId="6" xfId="6" applyFont="1" applyFill="1" applyBorder="1" applyAlignment="1">
      <alignment vertical="center"/>
    </xf>
    <xf numFmtId="0" fontId="19" fillId="2" borderId="7" xfId="6" applyFont="1" applyFill="1" applyBorder="1" applyAlignment="1">
      <alignment vertical="center"/>
    </xf>
    <xf numFmtId="0" fontId="19" fillId="0" borderId="7" xfId="6" applyFont="1" applyBorder="1" applyAlignment="1">
      <alignment vertical="center"/>
    </xf>
    <xf numFmtId="9" fontId="19" fillId="9" borderId="1" xfId="7" applyFont="1" applyFill="1" applyBorder="1" applyAlignment="1">
      <alignment vertical="center"/>
    </xf>
    <xf numFmtId="0" fontId="19" fillId="9" borderId="30" xfId="0" applyFont="1" applyFill="1" applyBorder="1" applyAlignment="1">
      <alignment vertical="center" wrapText="1"/>
    </xf>
    <xf numFmtId="1" fontId="19" fillId="17" borderId="1" xfId="7" applyNumberFormat="1" applyFont="1" applyFill="1" applyBorder="1" applyAlignment="1">
      <alignment horizontal="center" vertical="center"/>
    </xf>
    <xf numFmtId="0" fontId="19" fillId="2" borderId="10" xfId="6" applyFont="1" applyFill="1" applyBorder="1" applyAlignment="1">
      <alignment horizontal="left" vertical="center"/>
    </xf>
    <xf numFmtId="9" fontId="19" fillId="9" borderId="31" xfId="7" applyFont="1" applyFill="1" applyBorder="1" applyAlignment="1">
      <alignment horizontal="right" vertical="center"/>
    </xf>
    <xf numFmtId="0" fontId="19" fillId="9" borderId="32" xfId="0" applyFont="1" applyFill="1" applyBorder="1" applyAlignment="1">
      <alignment horizontal="center" vertical="center" wrapText="1"/>
    </xf>
    <xf numFmtId="0" fontId="19" fillId="9" borderId="32" xfId="0" applyFont="1" applyFill="1" applyBorder="1" applyAlignment="1">
      <alignment vertical="center" wrapText="1"/>
    </xf>
    <xf numFmtId="9" fontId="19" fillId="9" borderId="1" xfId="7" applyFont="1" applyFill="1" applyBorder="1" applyAlignment="1">
      <alignment horizontal="right" vertical="center"/>
    </xf>
    <xf numFmtId="9" fontId="19" fillId="0" borderId="1" xfId="7" applyFont="1" applyBorder="1" applyAlignment="1">
      <alignment horizontal="left" vertical="center"/>
    </xf>
    <xf numFmtId="9" fontId="19" fillId="9" borderId="1" xfId="7" applyFont="1" applyFill="1" applyBorder="1" applyAlignment="1">
      <alignment horizontal="center" vertical="top"/>
    </xf>
    <xf numFmtId="0" fontId="19" fillId="2" borderId="3" xfId="6" applyFont="1" applyFill="1" applyBorder="1"/>
    <xf numFmtId="0" fontId="19" fillId="2" borderId="4" xfId="6" applyFont="1" applyFill="1" applyBorder="1" applyAlignment="1">
      <alignment horizontal="left" vertical="top"/>
    </xf>
    <xf numFmtId="1" fontId="19" fillId="17" borderId="1" xfId="21" applyNumberFormat="1" applyFont="1" applyFill="1" applyBorder="1" applyAlignment="1">
      <alignment horizontal="center" vertical="center" wrapText="1"/>
    </xf>
    <xf numFmtId="9" fontId="19" fillId="2" borderId="12" xfId="7" applyFont="1" applyFill="1" applyBorder="1" applyAlignment="1">
      <alignment horizontal="left" vertical="center"/>
    </xf>
    <xf numFmtId="9" fontId="19" fillId="2" borderId="5" xfId="7" applyFont="1" applyFill="1" applyBorder="1" applyAlignment="1">
      <alignment vertical="center"/>
    </xf>
    <xf numFmtId="9" fontId="19" fillId="2" borderId="12" xfId="7" applyFont="1" applyFill="1" applyBorder="1" applyAlignment="1">
      <alignment vertical="center"/>
    </xf>
    <xf numFmtId="0" fontId="19" fillId="24" borderId="4" xfId="6" applyFont="1" applyFill="1" applyBorder="1" applyAlignment="1">
      <alignment horizontal="left" vertical="center"/>
    </xf>
    <xf numFmtId="0" fontId="19" fillId="24" borderId="11" xfId="6" applyFont="1" applyFill="1" applyBorder="1" applyAlignment="1">
      <alignment horizontal="left" vertical="center"/>
    </xf>
    <xf numFmtId="1" fontId="19" fillId="17" borderId="4" xfId="7" applyNumberFormat="1" applyFont="1" applyFill="1" applyBorder="1" applyAlignment="1">
      <alignment horizontal="center" vertical="center" wrapText="1"/>
    </xf>
    <xf numFmtId="9" fontId="19" fillId="2" borderId="1" xfId="7" applyFont="1" applyFill="1" applyBorder="1" applyAlignment="1">
      <alignment horizontal="left" vertical="center"/>
    </xf>
    <xf numFmtId="0" fontId="19" fillId="0" borderId="4" xfId="0" applyFont="1" applyBorder="1" applyAlignment="1">
      <alignment horizontal="justify" vertical="center"/>
    </xf>
    <xf numFmtId="0" fontId="19" fillId="4" borderId="0" xfId="6" applyFont="1" applyFill="1" applyAlignment="1">
      <alignment vertical="center"/>
    </xf>
    <xf numFmtId="1" fontId="23" fillId="22" borderId="27" xfId="0" applyNumberFormat="1" applyFont="1" applyFill="1" applyBorder="1" applyAlignment="1">
      <alignment horizontal="center" vertical="center"/>
    </xf>
    <xf numFmtId="9" fontId="19" fillId="2" borderId="5" xfId="7" applyFont="1" applyFill="1" applyBorder="1" applyAlignment="1">
      <alignment horizontal="left" vertical="center" wrapText="1"/>
    </xf>
    <xf numFmtId="1" fontId="23" fillId="22" borderId="28" xfId="0" applyNumberFormat="1" applyFont="1" applyFill="1" applyBorder="1" applyAlignment="1">
      <alignment horizontal="center" vertical="center"/>
    </xf>
    <xf numFmtId="0" fontId="19" fillId="24" borderId="12" xfId="6" applyFont="1" applyFill="1" applyBorder="1" applyAlignment="1">
      <alignment horizontal="left" vertical="center"/>
    </xf>
    <xf numFmtId="0" fontId="23" fillId="17" borderId="26" xfId="0" applyFont="1" applyFill="1" applyBorder="1" applyAlignment="1">
      <alignment horizontal="center" vertical="center"/>
    </xf>
    <xf numFmtId="9" fontId="19" fillId="9" borderId="1" xfId="7" applyFont="1" applyFill="1" applyBorder="1" applyAlignment="1">
      <alignment horizontal="left" vertical="center"/>
    </xf>
    <xf numFmtId="0" fontId="19" fillId="25" borderId="11" xfId="6" applyFont="1" applyFill="1" applyBorder="1" applyAlignment="1">
      <alignment horizontal="left" vertical="center"/>
    </xf>
    <xf numFmtId="1" fontId="19" fillId="17" borderId="1" xfId="31" applyNumberFormat="1" applyFont="1" applyFill="1" applyBorder="1" applyAlignment="1">
      <alignment horizontal="center" vertical="center" wrapText="1"/>
    </xf>
    <xf numFmtId="9" fontId="54" fillId="2" borderId="1" xfId="7" applyFont="1" applyFill="1" applyBorder="1" applyAlignment="1">
      <alignment horizontal="left" vertical="center"/>
    </xf>
    <xf numFmtId="1" fontId="19" fillId="17" borderId="4" xfId="31" applyNumberFormat="1" applyFont="1" applyFill="1" applyBorder="1" applyAlignment="1">
      <alignment horizontal="center" vertical="center" wrapText="1"/>
    </xf>
    <xf numFmtId="9" fontId="54" fillId="2" borderId="5" xfId="7" applyFont="1" applyFill="1" applyBorder="1" applyAlignment="1">
      <alignment horizontal="left" vertical="center"/>
    </xf>
    <xf numFmtId="0" fontId="70" fillId="17" borderId="4" xfId="11" applyFont="1" applyFill="1" applyBorder="1" applyAlignment="1">
      <alignment horizontal="center" vertical="center" wrapText="1"/>
    </xf>
    <xf numFmtId="9" fontId="19" fillId="2" borderId="1" xfId="7" applyFont="1" applyFill="1" applyBorder="1" applyAlignment="1">
      <alignment vertical="center"/>
    </xf>
    <xf numFmtId="0" fontId="19" fillId="0" borderId="33" xfId="0" applyFont="1" applyBorder="1" applyAlignment="1">
      <alignment vertical="center" wrapText="1"/>
    </xf>
    <xf numFmtId="9" fontId="19" fillId="4" borderId="1" xfId="7" applyFont="1" applyFill="1" applyBorder="1" applyAlignment="1">
      <alignment horizontal="center"/>
    </xf>
    <xf numFmtId="0" fontId="19" fillId="4" borderId="4" xfId="6" applyFont="1" applyFill="1" applyBorder="1"/>
    <xf numFmtId="0" fontId="20" fillId="25" borderId="4" xfId="6" applyFont="1" applyFill="1" applyBorder="1" applyAlignment="1">
      <alignment horizontal="left" vertical="center"/>
    </xf>
    <xf numFmtId="1" fontId="19" fillId="17" borderId="2" xfId="30" applyNumberFormat="1" applyFont="1" applyFill="1" applyBorder="1" applyAlignment="1">
      <alignment horizontal="center" vertical="center"/>
    </xf>
    <xf numFmtId="0" fontId="21" fillId="0" borderId="34" xfId="0" applyFont="1" applyBorder="1" applyAlignment="1">
      <alignment horizontal="justify" vertical="center" wrapText="1"/>
    </xf>
    <xf numFmtId="0" fontId="19" fillId="0" borderId="35" xfId="0" applyFont="1" applyBorder="1" applyAlignment="1">
      <alignment vertical="center" wrapText="1"/>
    </xf>
    <xf numFmtId="0" fontId="20" fillId="25" borderId="12" xfId="6" applyFont="1" applyFill="1" applyBorder="1" applyAlignment="1">
      <alignment horizontal="left" vertical="center"/>
    </xf>
    <xf numFmtId="1" fontId="19" fillId="17" borderId="2" xfId="30" applyNumberFormat="1" applyFont="1" applyFill="1" applyBorder="1" applyAlignment="1">
      <alignment horizontal="center" vertical="center" wrapText="1"/>
    </xf>
    <xf numFmtId="9" fontId="19" fillId="2" borderId="8" xfId="7" applyFont="1" applyFill="1" applyBorder="1" applyAlignment="1">
      <alignment horizontal="center" vertical="center" wrapText="1"/>
    </xf>
    <xf numFmtId="0" fontId="19" fillId="0" borderId="36" xfId="0" applyFont="1" applyBorder="1" applyAlignment="1">
      <alignment horizontal="left" vertical="center" wrapText="1" indent="2"/>
    </xf>
    <xf numFmtId="0" fontId="19" fillId="0" borderId="37" xfId="0" applyFont="1" applyBorder="1" applyAlignment="1">
      <alignment horizontal="left" vertical="center" wrapText="1" indent="2"/>
    </xf>
    <xf numFmtId="0" fontId="19" fillId="25" borderId="12" xfId="6" applyFont="1" applyFill="1" applyBorder="1" applyAlignment="1">
      <alignment vertical="center"/>
    </xf>
    <xf numFmtId="0" fontId="19" fillId="25" borderId="12" xfId="6" applyFont="1" applyFill="1" applyBorder="1" applyAlignment="1">
      <alignment horizontal="left" vertical="center"/>
    </xf>
    <xf numFmtId="0" fontId="19" fillId="9" borderId="10" xfId="30" applyFont="1" applyFill="1" applyBorder="1" applyAlignment="1">
      <alignment horizontal="center" vertical="center"/>
    </xf>
    <xf numFmtId="9" fontId="19" fillId="2" borderId="38" xfId="7" applyFont="1" applyFill="1" applyBorder="1" applyAlignment="1">
      <alignment horizontal="center" vertical="center"/>
    </xf>
    <xf numFmtId="1" fontId="19" fillId="17" borderId="1" xfId="6" applyNumberFormat="1" applyFont="1" applyFill="1" applyBorder="1" applyAlignment="1">
      <alignment horizontal="center" vertical="center" wrapText="1"/>
    </xf>
    <xf numFmtId="1" fontId="19" fillId="17" borderId="1" xfId="6" applyNumberFormat="1" applyFont="1" applyFill="1" applyBorder="1" applyAlignment="1">
      <alignment horizontal="center" vertical="center"/>
    </xf>
    <xf numFmtId="0" fontId="19" fillId="25" borderId="4" xfId="6" applyFont="1" applyFill="1" applyBorder="1" applyAlignment="1">
      <alignment horizontal="left" vertical="center"/>
    </xf>
    <xf numFmtId="0" fontId="19" fillId="9" borderId="7" xfId="6" applyFont="1" applyFill="1" applyBorder="1"/>
    <xf numFmtId="1" fontId="21" fillId="17" borderId="1" xfId="12" applyNumberFormat="1" applyFont="1" applyFill="1" applyBorder="1" applyAlignment="1">
      <alignment horizontal="center" vertic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1" fontId="21" fillId="17" borderId="1" xfId="6" applyNumberFormat="1" applyFont="1" applyFill="1" applyBorder="1" applyAlignment="1">
      <alignment horizontal="center" vertical="center"/>
    </xf>
    <xf numFmtId="9" fontId="19" fillId="4" borderId="1" xfId="7" applyFont="1" applyFill="1" applyBorder="1" applyAlignment="1">
      <alignment horizontal="center" vertical="center"/>
    </xf>
    <xf numFmtId="1" fontId="71" fillId="17" borderId="2" xfId="26" applyNumberFormat="1" applyFont="1" applyFill="1" applyBorder="1" applyAlignment="1">
      <alignment horizontal="center" vertical="center" wrapText="1"/>
    </xf>
    <xf numFmtId="1" fontId="28" fillId="17" borderId="2" xfId="25" applyNumberFormat="1" applyFont="1" applyFill="1" applyBorder="1" applyAlignment="1">
      <alignment horizontal="center" vertical="center"/>
    </xf>
    <xf numFmtId="9" fontId="19" fillId="0" borderId="1" xfId="7" applyFont="1" applyBorder="1" applyAlignment="1">
      <alignment horizontal="left"/>
    </xf>
    <xf numFmtId="9" fontId="19" fillId="12" borderId="1" xfId="7" applyFont="1" applyFill="1" applyBorder="1" applyAlignment="1">
      <alignment horizontal="left"/>
    </xf>
    <xf numFmtId="9" fontId="19" fillId="14" borderId="1" xfId="7" applyFont="1" applyFill="1" applyBorder="1" applyAlignment="1">
      <alignment horizontal="left"/>
    </xf>
    <xf numFmtId="9" fontId="19" fillId="13" borderId="1" xfId="7" applyFont="1" applyFill="1" applyBorder="1" applyAlignment="1">
      <alignment horizontal="left"/>
    </xf>
    <xf numFmtId="9" fontId="19" fillId="0" borderId="0" xfId="7" applyFont="1" applyAlignment="1">
      <alignment horizontal="left"/>
    </xf>
    <xf numFmtId="9" fontId="19" fillId="0" borderId="0" xfId="7" applyFont="1" applyAlignment="1">
      <alignment horizontal="center"/>
    </xf>
    <xf numFmtId="41" fontId="15" fillId="17" borderId="7" xfId="6" applyNumberFormat="1" applyFont="1" applyFill="1" applyBorder="1" applyAlignment="1">
      <alignment vertical="center"/>
    </xf>
    <xf numFmtId="41" fontId="15" fillId="17" borderId="7" xfId="6" applyNumberFormat="1" applyFont="1" applyFill="1" applyBorder="1" applyAlignment="1">
      <alignment horizontal="center" vertical="center"/>
    </xf>
    <xf numFmtId="0" fontId="15" fillId="2" borderId="4" xfId="6" applyFont="1" applyFill="1" applyBorder="1" applyAlignment="1">
      <alignment horizontal="center" vertical="center"/>
    </xf>
    <xf numFmtId="0" fontId="15" fillId="2" borderId="4" xfId="6" applyFont="1" applyFill="1" applyBorder="1"/>
    <xf numFmtId="0" fontId="15" fillId="16" borderId="4" xfId="6" applyFont="1" applyFill="1" applyBorder="1" applyAlignment="1">
      <alignment horizontal="center" vertical="center"/>
    </xf>
    <xf numFmtId="0" fontId="79" fillId="0" borderId="22" xfId="0" applyFont="1" applyBorder="1" applyAlignment="1">
      <alignment horizontal="left" vertical="top" wrapText="1"/>
    </xf>
    <xf numFmtId="0" fontId="79" fillId="0" borderId="22" xfId="0" applyFont="1" applyBorder="1" applyAlignment="1">
      <alignment horizontal="center" vertical="center"/>
    </xf>
    <xf numFmtId="0" fontId="79" fillId="0" borderId="22" xfId="0" applyFont="1" applyBorder="1" applyAlignment="1">
      <alignment horizontal="center" vertical="center" wrapText="1"/>
    </xf>
    <xf numFmtId="9" fontId="79" fillId="0" borderId="22" xfId="0" quotePrefix="1" applyNumberFormat="1" applyFont="1" applyBorder="1" applyAlignment="1">
      <alignment horizontal="center" vertical="center"/>
    </xf>
    <xf numFmtId="9" fontId="79" fillId="0" borderId="22" xfId="0" applyNumberFormat="1" applyFont="1" applyBorder="1" applyAlignment="1">
      <alignment horizontal="center" vertical="center"/>
    </xf>
    <xf numFmtId="0" fontId="15" fillId="17" borderId="4" xfId="6" applyFont="1" applyFill="1" applyBorder="1" applyAlignment="1">
      <alignment horizontal="center" vertical="center"/>
    </xf>
    <xf numFmtId="0" fontId="15" fillId="0" borderId="4" xfId="6" applyFont="1" applyBorder="1" applyAlignment="1">
      <alignment horizontal="center" vertical="center" wrapText="1"/>
    </xf>
    <xf numFmtId="0" fontId="80" fillId="0" borderId="27" xfId="0" applyFont="1" applyBorder="1" applyAlignment="1">
      <alignment vertical="top" wrapText="1"/>
    </xf>
    <xf numFmtId="0" fontId="80" fillId="0" borderId="22" xfId="0" applyFont="1" applyBorder="1" applyAlignment="1">
      <alignment horizontal="left" vertical="top" wrapText="1"/>
    </xf>
    <xf numFmtId="0" fontId="79" fillId="20" borderId="22" xfId="0" applyFont="1" applyFill="1" applyBorder="1" applyAlignment="1">
      <alignment horizontal="center" vertical="center" wrapText="1"/>
    </xf>
    <xf numFmtId="0" fontId="79" fillId="20" borderId="22" xfId="0" applyFont="1" applyFill="1" applyBorder="1" applyAlignment="1">
      <alignment horizontal="center" vertical="center"/>
    </xf>
    <xf numFmtId="9" fontId="79" fillId="20" borderId="22" xfId="0" applyNumberFormat="1" applyFont="1" applyFill="1" applyBorder="1" applyAlignment="1">
      <alignment horizontal="center" vertical="center"/>
    </xf>
    <xf numFmtId="0" fontId="79" fillId="20" borderId="22" xfId="0" applyFont="1" applyFill="1" applyBorder="1" applyAlignment="1">
      <alignment horizontal="left" vertical="center" wrapText="1"/>
    </xf>
    <xf numFmtId="0" fontId="79" fillId="20" borderId="25" xfId="0" applyFont="1" applyFill="1" applyBorder="1" applyAlignment="1">
      <alignment horizontal="left" vertical="top" wrapText="1"/>
    </xf>
    <xf numFmtId="0" fontId="79" fillId="20" borderId="25" xfId="0" applyFont="1" applyFill="1" applyBorder="1" applyAlignment="1">
      <alignment horizontal="center" vertical="center"/>
    </xf>
    <xf numFmtId="9" fontId="79" fillId="20" borderId="25" xfId="0" applyNumberFormat="1" applyFont="1" applyFill="1" applyBorder="1" applyAlignment="1">
      <alignment horizontal="center" vertical="center"/>
    </xf>
    <xf numFmtId="9" fontId="15" fillId="0" borderId="4" xfId="0" applyNumberFormat="1" applyFont="1" applyBorder="1" applyAlignment="1">
      <alignment horizont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2" fillId="0" borderId="32" xfId="0" applyFont="1" applyBorder="1" applyAlignment="1">
      <alignment horizontal="center" vertical="center"/>
    </xf>
    <xf numFmtId="9" fontId="12" fillId="0" borderId="41" xfId="0" applyNumberFormat="1" applyFont="1" applyBorder="1" applyAlignment="1">
      <alignment horizontal="center" vertical="center"/>
    </xf>
    <xf numFmtId="0" fontId="12" fillId="0" borderId="41" xfId="0" applyFont="1" applyBorder="1" applyAlignment="1">
      <alignment horizontal="left" vertical="center"/>
    </xf>
    <xf numFmtId="9" fontId="12" fillId="0" borderId="0" xfId="0" applyNumberFormat="1" applyFont="1" applyBorder="1" applyAlignment="1">
      <alignment horizontal="center" vertical="center"/>
    </xf>
    <xf numFmtId="9" fontId="12" fillId="0" borderId="39" xfId="0" applyNumberFormat="1" applyFont="1" applyBorder="1" applyAlignment="1">
      <alignment horizontal="center" vertical="center"/>
    </xf>
    <xf numFmtId="0" fontId="81" fillId="0" borderId="39" xfId="0" applyFont="1" applyBorder="1" applyAlignment="1">
      <alignment horizontal="center" vertical="center"/>
    </xf>
    <xf numFmtId="0" fontId="81" fillId="0" borderId="39" xfId="0" applyFont="1" applyBorder="1" applyAlignment="1">
      <alignment vertical="center"/>
    </xf>
    <xf numFmtId="10" fontId="81" fillId="26" borderId="39" xfId="0" applyNumberFormat="1" applyFont="1" applyFill="1" applyBorder="1" applyAlignment="1">
      <alignment horizontal="center" vertical="center"/>
    </xf>
    <xf numFmtId="2" fontId="15" fillId="0" borderId="4" xfId="0" applyNumberFormat="1" applyFont="1" applyBorder="1" applyAlignment="1">
      <alignment horizontal="center"/>
    </xf>
    <xf numFmtId="2" fontId="17" fillId="0" borderId="4" xfId="0" applyNumberFormat="1" applyFont="1" applyBorder="1" applyAlignment="1">
      <alignment horizontal="center" vertical="top"/>
    </xf>
    <xf numFmtId="2" fontId="18" fillId="0" borderId="4" xfId="0" applyNumberFormat="1" applyFont="1" applyBorder="1" applyAlignment="1">
      <alignment horizontal="center" vertical="top"/>
    </xf>
    <xf numFmtId="9" fontId="0" fillId="0" borderId="4" xfId="0" applyNumberFormat="1" applyBorder="1" applyAlignment="1">
      <alignment horizontal="center"/>
    </xf>
    <xf numFmtId="9" fontId="0" fillId="0" borderId="4" xfId="1" applyFont="1" applyBorder="1" applyAlignment="1">
      <alignment horizontal="center"/>
    </xf>
    <xf numFmtId="0" fontId="1" fillId="0" borderId="4" xfId="0" applyFont="1" applyBorder="1" applyAlignment="1">
      <alignment horizontal="left" vertical="center"/>
    </xf>
    <xf numFmtId="0" fontId="82" fillId="0" borderId="4" xfId="0" applyFont="1" applyBorder="1" applyAlignment="1">
      <alignment horizontal="center"/>
    </xf>
    <xf numFmtId="0" fontId="83" fillId="0" borderId="4" xfId="0" applyFont="1" applyBorder="1" applyAlignment="1">
      <alignment horizontal="center"/>
    </xf>
    <xf numFmtId="2" fontId="83" fillId="0" borderId="4" xfId="0" applyNumberFormat="1" applyFont="1" applyBorder="1" applyAlignment="1">
      <alignment horizontal="center"/>
    </xf>
    <xf numFmtId="0" fontId="82" fillId="0" borderId="4" xfId="0" applyFont="1" applyBorder="1" applyAlignment="1">
      <alignment horizontal="center" vertical="center"/>
    </xf>
    <xf numFmtId="9" fontId="82" fillId="0" borderId="4" xfId="0" applyNumberFormat="1" applyFont="1" applyBorder="1" applyAlignment="1">
      <alignment horizontal="center"/>
    </xf>
    <xf numFmtId="9" fontId="82" fillId="0" borderId="4" xfId="1" applyFont="1" applyBorder="1" applyAlignment="1">
      <alignment horizontal="center"/>
    </xf>
    <xf numFmtId="0" fontId="77" fillId="0" borderId="4" xfId="0" applyFont="1" applyBorder="1" applyAlignment="1">
      <alignment horizontal="center" vertical="center"/>
    </xf>
    <xf numFmtId="0" fontId="27" fillId="0" borderId="0" xfId="0" applyFont="1" applyFill="1" applyAlignment="1">
      <alignment vertical="center" wrapText="1"/>
    </xf>
    <xf numFmtId="0" fontId="25" fillId="0" borderId="0" xfId="0" applyFont="1" applyAlignment="1">
      <alignment vertical="center" wrapText="1"/>
    </xf>
    <xf numFmtId="0" fontId="85" fillId="0" borderId="0" xfId="0" applyFont="1" applyAlignment="1">
      <alignment vertical="center" wrapText="1"/>
    </xf>
    <xf numFmtId="0" fontId="86" fillId="0" borderId="0" xfId="0" applyFont="1" applyAlignment="1">
      <alignment horizontal="left" vertical="center"/>
    </xf>
    <xf numFmtId="0" fontId="27" fillId="0" borderId="0" xfId="0" applyFont="1" applyFill="1" applyAlignment="1">
      <alignment vertical="center"/>
    </xf>
    <xf numFmtId="0" fontId="87" fillId="0" borderId="0" xfId="5" applyFont="1" applyAlignment="1">
      <alignment vertical="center"/>
    </xf>
    <xf numFmtId="0" fontId="27" fillId="0" borderId="0" xfId="0" applyFont="1" applyAlignment="1">
      <alignment horizontal="left" vertical="center"/>
    </xf>
    <xf numFmtId="0" fontId="87" fillId="0" borderId="0" xfId="5" applyFont="1" applyAlignment="1">
      <alignment horizontal="center" vertical="center"/>
    </xf>
    <xf numFmtId="0" fontId="42" fillId="0" borderId="0" xfId="0" applyFont="1" applyAlignment="1">
      <alignment vertical="center"/>
    </xf>
    <xf numFmtId="1" fontId="15" fillId="0" borderId="0" xfId="0" applyNumberFormat="1" applyFont="1" applyAlignment="1">
      <alignment horizontal="center" vertical="center"/>
    </xf>
    <xf numFmtId="0" fontId="17" fillId="0" borderId="0" xfId="0" applyFont="1" applyAlignment="1">
      <alignment horizontal="justify" vertical="center"/>
    </xf>
    <xf numFmtId="0" fontId="25" fillId="0" borderId="0" xfId="0" applyFont="1" applyAlignment="1">
      <alignment horizontal="center" vertical="center" wrapText="1"/>
    </xf>
    <xf numFmtId="1" fontId="25" fillId="0" borderId="0" xfId="0" applyNumberFormat="1" applyFont="1" applyAlignment="1">
      <alignment horizontal="center" vertical="center" wrapText="1"/>
    </xf>
    <xf numFmtId="0" fontId="29" fillId="0" borderId="0" xfId="0" applyFont="1" applyAlignment="1">
      <alignment vertical="center"/>
    </xf>
    <xf numFmtId="0" fontId="29" fillId="0" borderId="0" xfId="0" applyFont="1" applyAlignment="1">
      <alignment horizontal="center" vertical="center"/>
    </xf>
    <xf numFmtId="1" fontId="29" fillId="0" borderId="0" xfId="0" applyNumberFormat="1" applyFont="1" applyAlignment="1">
      <alignment horizontal="center" vertical="center"/>
    </xf>
    <xf numFmtId="1" fontId="27" fillId="0" borderId="0" xfId="0" applyNumberFormat="1" applyFont="1" applyAlignment="1">
      <alignment horizontal="center" vertical="center"/>
    </xf>
    <xf numFmtId="0" fontId="77" fillId="0" borderId="0" xfId="0" applyFont="1" applyAlignment="1">
      <alignment vertical="center"/>
    </xf>
    <xf numFmtId="0" fontId="77" fillId="0" borderId="0" xfId="0" applyFont="1" applyAlignment="1">
      <alignment horizontal="center" vertical="center"/>
    </xf>
    <xf numFmtId="1" fontId="77" fillId="0" borderId="0" xfId="0" applyNumberFormat="1" applyFont="1" applyAlignment="1">
      <alignment horizontal="center" vertical="center"/>
    </xf>
    <xf numFmtId="0" fontId="77" fillId="0" borderId="0" xfId="0" applyFont="1" applyAlignment="1">
      <alignment horizontal="center" vertical="center" wrapText="1"/>
    </xf>
    <xf numFmtId="0" fontId="77" fillId="0" borderId="0" xfId="0" applyFont="1" applyAlignment="1">
      <alignment vertical="center" wrapText="1"/>
    </xf>
    <xf numFmtId="41" fontId="84" fillId="0" borderId="2" xfId="0" applyNumberFormat="1" applyFont="1" applyBorder="1" applyAlignment="1">
      <alignment horizontal="center" vertical="center" wrapText="1"/>
    </xf>
    <xf numFmtId="0" fontId="84" fillId="0" borderId="3" xfId="0" applyFont="1" applyBorder="1" applyAlignment="1">
      <alignment horizontal="center" vertical="center" wrapText="1"/>
    </xf>
    <xf numFmtId="0" fontId="84" fillId="0" borderId="4" xfId="1" applyNumberFormat="1" applyFont="1" applyFill="1" applyBorder="1" applyAlignment="1">
      <alignment horizontal="center" vertical="center" wrapText="1"/>
    </xf>
    <xf numFmtId="9" fontId="84" fillId="0" borderId="8" xfId="7" applyFont="1" applyFill="1" applyBorder="1" applyAlignment="1">
      <alignment horizontal="center" vertical="center" wrapText="1"/>
    </xf>
    <xf numFmtId="0" fontId="84" fillId="0" borderId="16" xfId="6" applyFont="1" applyBorder="1" applyAlignment="1">
      <alignment horizontal="center" vertical="center" wrapText="1"/>
    </xf>
    <xf numFmtId="0" fontId="84" fillId="0" borderId="4" xfId="0" applyFont="1" applyBorder="1" applyAlignment="1">
      <alignment horizontal="center" vertical="center"/>
    </xf>
    <xf numFmtId="0" fontId="84" fillId="0" borderId="3" xfId="0" applyFont="1" applyBorder="1" applyAlignment="1">
      <alignment horizontal="center" vertical="center"/>
    </xf>
    <xf numFmtId="1" fontId="84" fillId="0" borderId="4" xfId="7" applyNumberFormat="1" applyFont="1" applyFill="1" applyBorder="1" applyAlignment="1">
      <alignment horizontal="center" vertical="center" wrapText="1"/>
    </xf>
    <xf numFmtId="0" fontId="84" fillId="0" borderId="4" xfId="0" quotePrefix="1" applyFont="1" applyBorder="1" applyAlignment="1">
      <alignment horizontal="center" vertical="center"/>
    </xf>
    <xf numFmtId="0" fontId="84" fillId="0" borderId="4" xfId="0" applyFont="1" applyBorder="1" applyAlignment="1">
      <alignment horizontal="center" vertical="center" wrapText="1"/>
    </xf>
    <xf numFmtId="0" fontId="77" fillId="6" borderId="2" xfId="0" applyFont="1" applyFill="1" applyBorder="1" applyAlignment="1">
      <alignment horizontal="center" vertical="center"/>
    </xf>
    <xf numFmtId="0" fontId="77" fillId="6" borderId="2" xfId="0" applyFont="1" applyFill="1" applyBorder="1" applyAlignment="1">
      <alignment horizontal="center" vertical="center" wrapText="1"/>
    </xf>
    <xf numFmtId="0" fontId="77" fillId="6" borderId="3" xfId="0" applyFont="1" applyFill="1" applyBorder="1" applyAlignment="1">
      <alignment vertical="center" wrapText="1"/>
    </xf>
    <xf numFmtId="0" fontId="89" fillId="7" borderId="4" xfId="0" applyFont="1" applyFill="1" applyBorder="1" applyAlignment="1">
      <alignment horizontal="center" vertical="center"/>
    </xf>
    <xf numFmtId="0" fontId="89" fillId="7" borderId="3" xfId="0" applyFont="1" applyFill="1" applyBorder="1" applyAlignment="1">
      <alignment horizontal="left" vertical="center" wrapText="1"/>
    </xf>
    <xf numFmtId="0" fontId="89" fillId="7" borderId="3" xfId="0" applyFont="1" applyFill="1" applyBorder="1" applyAlignment="1">
      <alignment horizontal="center" vertical="center" wrapText="1"/>
    </xf>
    <xf numFmtId="1" fontId="89" fillId="7" borderId="3" xfId="0" applyNumberFormat="1" applyFont="1" applyFill="1" applyBorder="1" applyAlignment="1">
      <alignment horizontal="center" vertical="center" wrapText="1"/>
    </xf>
    <xf numFmtId="0" fontId="77" fillId="7" borderId="4" xfId="0" applyFont="1" applyFill="1" applyBorder="1" applyAlignment="1">
      <alignment horizontal="center" vertical="center"/>
    </xf>
    <xf numFmtId="9" fontId="84" fillId="7" borderId="4" xfId="1" applyFont="1" applyFill="1" applyBorder="1" applyAlignment="1">
      <alignment horizontal="center" vertical="center"/>
    </xf>
    <xf numFmtId="0" fontId="77" fillId="7" borderId="4" xfId="0" applyFont="1" applyFill="1" applyBorder="1" applyAlignment="1">
      <alignment horizontal="center" vertical="center" wrapText="1"/>
    </xf>
    <xf numFmtId="0" fontId="77" fillId="7" borderId="4" xfId="0" applyFont="1" applyFill="1" applyBorder="1" applyAlignment="1">
      <alignment vertical="center" wrapText="1"/>
    </xf>
    <xf numFmtId="0" fontId="89" fillId="0" borderId="4" xfId="0" applyFont="1" applyBorder="1" applyAlignment="1">
      <alignment vertical="center"/>
    </xf>
    <xf numFmtId="0" fontId="90" fillId="0" borderId="1" xfId="0" applyFont="1" applyBorder="1" applyAlignment="1">
      <alignment vertical="center" wrapText="1"/>
    </xf>
    <xf numFmtId="0" fontId="89" fillId="0" borderId="3" xfId="0" applyFont="1" applyBorder="1" applyAlignment="1">
      <alignment vertical="center" wrapText="1"/>
    </xf>
    <xf numFmtId="0" fontId="89" fillId="0" borderId="3" xfId="0" applyFont="1" applyBorder="1" applyAlignment="1">
      <alignment horizontal="left" vertical="center" wrapText="1"/>
    </xf>
    <xf numFmtId="0" fontId="89" fillId="0" borderId="3" xfId="0" applyFont="1" applyBorder="1" applyAlignment="1">
      <alignment horizontal="center" vertical="center" wrapText="1"/>
    </xf>
    <xf numFmtId="1" fontId="89" fillId="0" borderId="3" xfId="0" applyNumberFormat="1" applyFont="1" applyBorder="1" applyAlignment="1">
      <alignment horizontal="center" vertical="center" wrapText="1"/>
    </xf>
    <xf numFmtId="9" fontId="84" fillId="0" borderId="4" xfId="0" applyNumberFormat="1" applyFont="1" applyBorder="1" applyAlignment="1">
      <alignment horizontal="center" vertical="center"/>
    </xf>
    <xf numFmtId="9" fontId="77" fillId="0" borderId="4" xfId="0" applyNumberFormat="1" applyFont="1" applyBorder="1" applyAlignment="1">
      <alignment horizontal="center" vertical="center"/>
    </xf>
    <xf numFmtId="0" fontId="77" fillId="0" borderId="4" xfId="0" applyFont="1" applyBorder="1" applyAlignment="1">
      <alignment horizontal="center" vertical="center" wrapText="1"/>
    </xf>
    <xf numFmtId="0" fontId="77" fillId="0" borderId="4" xfId="0" applyFont="1" applyBorder="1" applyAlignment="1">
      <alignment vertical="center" wrapText="1"/>
    </xf>
    <xf numFmtId="0" fontId="91" fillId="0" borderId="4" xfId="0" applyFont="1" applyBorder="1" applyAlignment="1">
      <alignment horizontal="left" vertical="center" wrapText="1"/>
    </xf>
    <xf numFmtId="49" fontId="89" fillId="0" borderId="4" xfId="0" applyNumberFormat="1" applyFont="1" applyBorder="1" applyAlignment="1">
      <alignment horizontal="left" vertical="center" wrapText="1"/>
    </xf>
    <xf numFmtId="0" fontId="77" fillId="0" borderId="4" xfId="0" applyFont="1" applyBorder="1" applyAlignment="1">
      <alignment horizontal="left" vertical="center" wrapText="1"/>
    </xf>
    <xf numFmtId="0" fontId="77" fillId="0" borderId="4" xfId="0" applyFont="1" applyBorder="1" applyAlignment="1">
      <alignment vertical="center" wrapText="1" readingOrder="1"/>
    </xf>
    <xf numFmtId="9" fontId="89" fillId="0" borderId="4" xfId="0" applyNumberFormat="1" applyFont="1" applyBorder="1" applyAlignment="1">
      <alignment horizontal="center" vertical="center" wrapText="1"/>
    </xf>
    <xf numFmtId="1" fontId="89" fillId="0" borderId="4" xfId="0" applyNumberFormat="1" applyFont="1" applyBorder="1" applyAlignment="1">
      <alignment horizontal="center" vertical="center" wrapText="1"/>
    </xf>
    <xf numFmtId="1" fontId="77" fillId="0" borderId="4" xfId="0" applyNumberFormat="1" applyFont="1" applyBorder="1" applyAlignment="1">
      <alignment horizontal="center" vertical="center"/>
    </xf>
    <xf numFmtId="0" fontId="90" fillId="0" borderId="4" xfId="0" applyFont="1" applyBorder="1" applyAlignment="1">
      <alignment vertical="center" wrapText="1"/>
    </xf>
    <xf numFmtId="0" fontId="89" fillId="0" borderId="4" xfId="0" applyFont="1" applyBorder="1" applyAlignment="1">
      <alignment horizontal="left" vertical="center" wrapText="1"/>
    </xf>
    <xf numFmtId="0" fontId="89" fillId="0" borderId="4" xfId="0" applyFont="1" applyBorder="1" applyAlignment="1">
      <alignment horizontal="center" vertical="center" wrapText="1"/>
    </xf>
    <xf numFmtId="9" fontId="84" fillId="0" borderId="4" xfId="1" applyFont="1" applyFill="1" applyBorder="1" applyAlignment="1">
      <alignment horizontal="center" vertical="center"/>
    </xf>
    <xf numFmtId="9" fontId="77" fillId="0" borderId="4" xfId="1" applyFont="1" applyFill="1" applyBorder="1" applyAlignment="1">
      <alignment horizontal="center" vertical="center"/>
    </xf>
    <xf numFmtId="9" fontId="89" fillId="0" borderId="4" xfId="0" applyNumberFormat="1" applyFont="1" applyBorder="1" applyAlignment="1">
      <alignment horizontal="left" vertical="center" wrapText="1"/>
    </xf>
    <xf numFmtId="0" fontId="90" fillId="0" borderId="4" xfId="0" applyFont="1" applyBorder="1" applyAlignment="1">
      <alignment horizontal="center" vertical="center" wrapText="1"/>
    </xf>
    <xf numFmtId="9" fontId="90" fillId="0" borderId="4" xfId="0" applyNumberFormat="1" applyFont="1" applyBorder="1" applyAlignment="1">
      <alignment horizontal="center" vertical="center" wrapText="1"/>
    </xf>
    <xf numFmtId="0" fontId="77" fillId="0" borderId="4" xfId="0" applyFont="1" applyBorder="1" applyAlignment="1">
      <alignment vertical="center"/>
    </xf>
    <xf numFmtId="0" fontId="89" fillId="0" borderId="4" xfId="0" applyFont="1" applyBorder="1" applyAlignment="1">
      <alignment vertical="center" wrapText="1"/>
    </xf>
    <xf numFmtId="0" fontId="89" fillId="0" borderId="4" xfId="0" applyFont="1" applyBorder="1" applyAlignment="1">
      <alignment horizontal="left" vertical="center" wrapText="1" readingOrder="1"/>
    </xf>
    <xf numFmtId="0" fontId="84" fillId="7" borderId="4" xfId="0" applyFont="1" applyFill="1" applyBorder="1" applyAlignment="1">
      <alignment horizontal="center" vertical="center"/>
    </xf>
    <xf numFmtId="0" fontId="90" fillId="7" borderId="1" xfId="0" applyFont="1" applyFill="1" applyBorder="1" applyAlignment="1">
      <alignment horizontal="left" vertical="center"/>
    </xf>
    <xf numFmtId="0" fontId="90" fillId="7" borderId="2" xfId="0" applyFont="1" applyFill="1" applyBorder="1" applyAlignment="1">
      <alignment horizontal="left" vertical="center"/>
    </xf>
    <xf numFmtId="0" fontId="90" fillId="7" borderId="2" xfId="0" applyFont="1" applyFill="1" applyBorder="1" applyAlignment="1">
      <alignment horizontal="center" vertical="center"/>
    </xf>
    <xf numFmtId="9" fontId="90" fillId="7" borderId="2" xfId="1" applyFont="1" applyFill="1" applyBorder="1" applyAlignment="1">
      <alignment horizontal="center" vertical="center"/>
    </xf>
    <xf numFmtId="0" fontId="77" fillId="14" borderId="4" xfId="0" applyFont="1" applyFill="1" applyBorder="1" applyAlignment="1">
      <alignment horizontal="center" vertical="center"/>
    </xf>
    <xf numFmtId="0" fontId="90" fillId="14" borderId="1" xfId="0" applyFont="1" applyFill="1" applyBorder="1" applyAlignment="1">
      <alignment vertical="center"/>
    </xf>
    <xf numFmtId="0" fontId="90" fillId="14" borderId="2" xfId="0" applyFont="1" applyFill="1" applyBorder="1" applyAlignment="1">
      <alignment vertical="center"/>
    </xf>
    <xf numFmtId="0" fontId="90" fillId="14" borderId="2" xfId="0" applyFont="1" applyFill="1" applyBorder="1" applyAlignment="1">
      <alignment horizontal="center" vertical="center"/>
    </xf>
    <xf numFmtId="165" fontId="90" fillId="14" borderId="2" xfId="0" applyNumberFormat="1" applyFont="1" applyFill="1" applyBorder="1" applyAlignment="1">
      <alignment horizontal="center" vertical="center"/>
    </xf>
    <xf numFmtId="0" fontId="77" fillId="14" borderId="4" xfId="0" applyFont="1" applyFill="1" applyBorder="1" applyAlignment="1">
      <alignment horizontal="center" vertical="center" wrapText="1"/>
    </xf>
    <xf numFmtId="0" fontId="77" fillId="14" borderId="4" xfId="0" applyFont="1" applyFill="1" applyBorder="1" applyAlignment="1">
      <alignment vertical="center" wrapText="1"/>
    </xf>
    <xf numFmtId="0" fontId="77" fillId="21" borderId="4" xfId="0" applyFont="1" applyFill="1" applyBorder="1" applyAlignment="1">
      <alignment vertical="center"/>
    </xf>
    <xf numFmtId="9" fontId="89" fillId="21" borderId="4" xfId="0" applyNumberFormat="1" applyFont="1" applyFill="1" applyBorder="1" applyAlignment="1">
      <alignment horizontal="center" vertical="center" wrapText="1"/>
    </xf>
    <xf numFmtId="1" fontId="89" fillId="21" borderId="4" xfId="0" applyNumberFormat="1" applyFont="1" applyFill="1" applyBorder="1" applyAlignment="1">
      <alignment horizontal="center" vertical="center" wrapText="1"/>
    </xf>
    <xf numFmtId="0" fontId="77" fillId="21" borderId="4" xfId="0" applyFont="1" applyFill="1" applyBorder="1" applyAlignment="1">
      <alignment horizontal="center" vertical="center"/>
    </xf>
    <xf numFmtId="9" fontId="77" fillId="21" borderId="1" xfId="1" applyFont="1" applyFill="1" applyBorder="1" applyAlignment="1">
      <alignment horizontal="center" vertical="center"/>
    </xf>
    <xf numFmtId="9" fontId="77" fillId="21" borderId="4" xfId="1" applyFont="1" applyFill="1" applyBorder="1" applyAlignment="1">
      <alignment horizontal="center" vertical="center"/>
    </xf>
    <xf numFmtId="0" fontId="77" fillId="21" borderId="4" xfId="0" applyFont="1" applyFill="1" applyBorder="1" applyAlignment="1">
      <alignment horizontal="center" vertical="center" wrapText="1"/>
    </xf>
    <xf numFmtId="0" fontId="77" fillId="21" borderId="4" xfId="0" applyFont="1" applyFill="1" applyBorder="1" applyAlignment="1">
      <alignment vertical="center" wrapText="1"/>
    </xf>
    <xf numFmtId="9" fontId="89" fillId="0" borderId="3" xfId="0" applyNumberFormat="1" applyFont="1" applyBorder="1" applyAlignment="1">
      <alignment horizontal="center" vertical="center" wrapText="1"/>
    </xf>
    <xf numFmtId="0" fontId="77" fillId="0" borderId="0" xfId="0" applyFont="1" applyAlignment="1">
      <alignment horizontal="left" vertical="center" wrapText="1"/>
    </xf>
    <xf numFmtId="9" fontId="77" fillId="21" borderId="1" xfId="0" applyNumberFormat="1" applyFont="1" applyFill="1" applyBorder="1" applyAlignment="1">
      <alignment horizontal="center" vertical="center"/>
    </xf>
    <xf numFmtId="0" fontId="77" fillId="0" borderId="11" xfId="0" applyFont="1" applyBorder="1" applyAlignment="1">
      <alignment horizontal="center" vertical="center"/>
    </xf>
    <xf numFmtId="0" fontId="91" fillId="21" borderId="22" xfId="0" applyFont="1" applyFill="1" applyBorder="1" applyAlignment="1">
      <alignment horizontal="center" vertical="center" wrapText="1"/>
    </xf>
    <xf numFmtId="0" fontId="77" fillId="21" borderId="22" xfId="0" applyFont="1" applyFill="1" applyBorder="1" applyAlignment="1">
      <alignment horizontal="left" vertical="center" wrapText="1"/>
    </xf>
    <xf numFmtId="9" fontId="92" fillId="0" borderId="4" xfId="0" applyNumberFormat="1" applyFont="1" applyBorder="1" applyAlignment="1">
      <alignment horizontal="center" vertical="center" wrapText="1"/>
    </xf>
    <xf numFmtId="10" fontId="77" fillId="0" borderId="4" xfId="0" applyNumberFormat="1" applyFont="1" applyBorder="1" applyAlignment="1">
      <alignment horizontal="center" vertical="center"/>
    </xf>
    <xf numFmtId="0" fontId="77" fillId="0" borderId="10" xfId="0" applyFont="1" applyBorder="1" applyAlignment="1">
      <alignment horizontal="center" vertical="center"/>
    </xf>
    <xf numFmtId="0" fontId="91" fillId="0" borderId="22" xfId="0" applyFont="1" applyBorder="1" applyAlignment="1">
      <alignment horizontal="center" vertical="center" wrapText="1"/>
    </xf>
    <xf numFmtId="0" fontId="91" fillId="0" borderId="22" xfId="0" applyFont="1" applyBorder="1" applyAlignment="1">
      <alignment horizontal="left" vertical="center" wrapText="1"/>
    </xf>
    <xf numFmtId="0" fontId="77" fillId="0" borderId="7" xfId="0" applyFont="1" applyBorder="1" applyAlignment="1">
      <alignment horizontal="center" vertical="center"/>
    </xf>
    <xf numFmtId="0" fontId="77" fillId="0" borderId="22" xfId="0" applyFont="1" applyBorder="1" applyAlignment="1">
      <alignment horizontal="center" vertical="center" wrapText="1"/>
    </xf>
    <xf numFmtId="0" fontId="77" fillId="0" borderId="22" xfId="0" applyFont="1" applyBorder="1" applyAlignment="1">
      <alignment horizontal="left" vertical="center" wrapText="1"/>
    </xf>
    <xf numFmtId="0" fontId="77" fillId="21" borderId="22" xfId="0" applyFont="1" applyFill="1" applyBorder="1" applyAlignment="1">
      <alignment horizontal="center" vertical="center" wrapText="1"/>
    </xf>
    <xf numFmtId="9" fontId="89" fillId="0" borderId="4" xfId="0" applyNumberFormat="1" applyFont="1" applyBorder="1" applyAlignment="1">
      <alignment vertical="center" wrapText="1"/>
    </xf>
    <xf numFmtId="9" fontId="89" fillId="0" borderId="3" xfId="0" applyNumberFormat="1" applyFont="1" applyBorder="1" applyAlignment="1">
      <alignment vertical="center" wrapText="1"/>
    </xf>
    <xf numFmtId="0" fontId="84" fillId="14" borderId="4" xfId="0" applyFont="1" applyFill="1" applyBorder="1" applyAlignment="1">
      <alignment horizontal="center" vertical="center"/>
    </xf>
    <xf numFmtId="9" fontId="89" fillId="14" borderId="4" xfId="0" applyNumberFormat="1" applyFont="1" applyFill="1" applyBorder="1" applyAlignment="1">
      <alignment horizontal="center" vertical="center" wrapText="1"/>
    </xf>
    <xf numFmtId="1" fontId="89" fillId="14" borderId="4" xfId="0" applyNumberFormat="1" applyFont="1" applyFill="1" applyBorder="1" applyAlignment="1">
      <alignment horizontal="center" vertical="center" wrapText="1"/>
    </xf>
    <xf numFmtId="0" fontId="77" fillId="14" borderId="0" xfId="0" applyFont="1" applyFill="1" applyAlignment="1">
      <alignment horizontal="center" vertical="center"/>
    </xf>
    <xf numFmtId="9" fontId="84" fillId="14" borderId="4" xfId="0" applyNumberFormat="1" applyFont="1" applyFill="1" applyBorder="1" applyAlignment="1">
      <alignment horizontal="center" vertical="center"/>
    </xf>
    <xf numFmtId="0" fontId="91" fillId="14" borderId="22" xfId="0" applyFont="1" applyFill="1" applyBorder="1" applyAlignment="1">
      <alignment horizontal="center" vertical="center" wrapText="1"/>
    </xf>
    <xf numFmtId="0" fontId="77" fillId="14" borderId="22" xfId="0" applyFont="1" applyFill="1" applyBorder="1" applyAlignment="1">
      <alignment horizontal="left" vertical="center" wrapText="1"/>
    </xf>
    <xf numFmtId="9" fontId="84" fillId="0" borderId="1" xfId="0" applyNumberFormat="1" applyFont="1" applyBorder="1" applyAlignment="1">
      <alignment horizontal="center" vertical="center"/>
    </xf>
    <xf numFmtId="9" fontId="77" fillId="0" borderId="1" xfId="0" applyNumberFormat="1" applyFont="1" applyBorder="1" applyAlignment="1">
      <alignment horizontal="center" vertical="center"/>
    </xf>
    <xf numFmtId="0" fontId="77" fillId="14" borderId="1" xfId="0" applyFont="1" applyFill="1" applyBorder="1" applyAlignment="1">
      <alignment horizontal="center" vertical="center"/>
    </xf>
    <xf numFmtId="9" fontId="77" fillId="14" borderId="4" xfId="1" applyFont="1" applyFill="1" applyBorder="1" applyAlignment="1">
      <alignment horizontal="center" vertical="center"/>
    </xf>
    <xf numFmtId="1" fontId="77" fillId="14" borderId="4" xfId="0" applyNumberFormat="1" applyFont="1" applyFill="1" applyBorder="1" applyAlignment="1">
      <alignment horizontal="center" vertical="center"/>
    </xf>
    <xf numFmtId="9" fontId="77" fillId="0" borderId="4" xfId="0" applyNumberFormat="1" applyFont="1" applyBorder="1" applyAlignment="1">
      <alignment vertical="center" wrapText="1"/>
    </xf>
    <xf numFmtId="9" fontId="77" fillId="0" borderId="4" xfId="0" applyNumberFormat="1" applyFont="1" applyBorder="1" applyAlignment="1">
      <alignment horizontal="left" vertical="center" wrapText="1"/>
    </xf>
    <xf numFmtId="9" fontId="77" fillId="14" borderId="4" xfId="0" applyNumberFormat="1" applyFont="1" applyFill="1" applyBorder="1" applyAlignment="1">
      <alignment horizontal="center" vertical="center"/>
    </xf>
    <xf numFmtId="9" fontId="77" fillId="14" borderId="1" xfId="0" applyNumberFormat="1" applyFont="1" applyFill="1" applyBorder="1" applyAlignment="1">
      <alignment horizontal="center" vertical="center"/>
    </xf>
    <xf numFmtId="0" fontId="84" fillId="7" borderId="4" xfId="0" applyFont="1" applyFill="1" applyBorder="1" applyAlignment="1">
      <alignment vertical="center"/>
    </xf>
    <xf numFmtId="0" fontId="77" fillId="7" borderId="4" xfId="0" applyFont="1" applyFill="1" applyBorder="1" applyAlignment="1">
      <alignment vertical="center"/>
    </xf>
    <xf numFmtId="9" fontId="77" fillId="7" borderId="4" xfId="0" applyNumberFormat="1" applyFont="1" applyFill="1" applyBorder="1" applyAlignment="1">
      <alignment horizontal="center" vertical="center"/>
    </xf>
    <xf numFmtId="9" fontId="77" fillId="7" borderId="4" xfId="1" applyFont="1" applyFill="1" applyBorder="1" applyAlignment="1">
      <alignment horizontal="center" vertical="center"/>
    </xf>
    <xf numFmtId="0" fontId="93" fillId="0" borderId="4" xfId="0" applyFont="1" applyBorder="1" applyAlignment="1">
      <alignment horizontal="left" vertical="center" readingOrder="1"/>
    </xf>
    <xf numFmtId="9" fontId="77" fillId="0" borderId="0" xfId="0" applyNumberFormat="1" applyFont="1" applyAlignment="1">
      <alignment horizontal="center" vertical="center"/>
    </xf>
    <xf numFmtId="0" fontId="77" fillId="0" borderId="4" xfId="0" applyFont="1" applyBorder="1" applyAlignment="1">
      <alignment horizontal="left" vertical="center" wrapText="1" readingOrder="1"/>
    </xf>
    <xf numFmtId="0" fontId="77" fillId="0" borderId="1" xfId="6" applyFont="1" applyBorder="1" applyAlignment="1">
      <alignment horizontal="left" vertical="center"/>
    </xf>
    <xf numFmtId="0" fontId="77" fillId="0" borderId="2" xfId="6" applyFont="1" applyBorder="1" applyAlignment="1">
      <alignment horizontal="left" vertical="center"/>
    </xf>
    <xf numFmtId="0" fontId="77" fillId="0" borderId="2" xfId="6" applyFont="1" applyBorder="1" applyAlignment="1">
      <alignment horizontal="center" vertical="center"/>
    </xf>
    <xf numFmtId="1" fontId="77" fillId="0" borderId="2" xfId="6" applyNumberFormat="1" applyFont="1" applyBorder="1" applyAlignment="1">
      <alignment horizontal="center" vertical="center"/>
    </xf>
    <xf numFmtId="9" fontId="77" fillId="0" borderId="3" xfId="6" applyNumberFormat="1" applyFont="1" applyBorder="1" applyAlignment="1">
      <alignment horizontal="center" vertical="center"/>
    </xf>
    <xf numFmtId="9" fontId="77" fillId="0" borderId="4" xfId="7" applyFont="1" applyFill="1" applyBorder="1" applyAlignment="1">
      <alignment horizontal="center" vertical="center"/>
    </xf>
    <xf numFmtId="0" fontId="77" fillId="0" borderId="14" xfId="6" applyFont="1" applyBorder="1" applyAlignment="1">
      <alignment horizontal="left" vertical="center"/>
    </xf>
    <xf numFmtId="0" fontId="77" fillId="0" borderId="3" xfId="6" applyFont="1" applyBorder="1" applyAlignment="1">
      <alignment horizontal="center" vertical="center"/>
    </xf>
    <xf numFmtId="0" fontId="84" fillId="0" borderId="0" xfId="0" applyFont="1" applyAlignment="1">
      <alignment vertical="center"/>
    </xf>
    <xf numFmtId="9" fontId="77" fillId="0" borderId="0" xfId="0" applyNumberFormat="1" applyFont="1" applyAlignment="1">
      <alignment vertical="center"/>
    </xf>
    <xf numFmtId="9" fontId="77" fillId="0" borderId="0" xfId="1" applyFont="1" applyFill="1" applyAlignment="1">
      <alignment vertical="center"/>
    </xf>
    <xf numFmtId="9" fontId="77" fillId="0" borderId="0" xfId="1" applyFont="1" applyFill="1" applyAlignment="1">
      <alignment horizontal="right" vertical="center"/>
    </xf>
    <xf numFmtId="0" fontId="77" fillId="5" borderId="0" xfId="0" applyFont="1" applyFill="1" applyAlignment="1">
      <alignment vertical="center"/>
    </xf>
    <xf numFmtId="9" fontId="77" fillId="5" borderId="0" xfId="0" applyNumberFormat="1" applyFont="1" applyFill="1" applyAlignment="1">
      <alignment horizontal="center" vertical="center"/>
    </xf>
    <xf numFmtId="9" fontId="77" fillId="5" borderId="0" xfId="1" applyFont="1" applyFill="1" applyAlignment="1">
      <alignment vertical="center"/>
    </xf>
    <xf numFmtId="0" fontId="89" fillId="0" borderId="4" xfId="0" applyFont="1" applyBorder="1" applyAlignment="1">
      <alignment horizontal="justify" vertical="center"/>
    </xf>
    <xf numFmtId="0" fontId="80" fillId="27" borderId="4" xfId="0" applyFont="1" applyFill="1" applyBorder="1" applyAlignment="1">
      <alignment horizontal="center" vertical="center" wrapText="1" readingOrder="1"/>
    </xf>
    <xf numFmtId="0" fontId="80" fillId="27" borderId="4" xfId="0" applyFont="1" applyFill="1" applyBorder="1" applyAlignment="1">
      <alignment horizontal="left" vertical="center" wrapText="1" readingOrder="1"/>
    </xf>
    <xf numFmtId="0" fontId="80" fillId="0" borderId="4" xfId="0" applyFont="1" applyBorder="1" applyAlignment="1">
      <alignment horizontal="center" vertical="center" wrapText="1" readingOrder="1"/>
    </xf>
    <xf numFmtId="0" fontId="80" fillId="0" borderId="4" xfId="0" applyFont="1" applyBorder="1" applyAlignment="1">
      <alignment horizontal="left" vertical="center" wrapText="1" readingOrder="1"/>
    </xf>
    <xf numFmtId="0" fontId="95" fillId="0" borderId="4" xfId="0" applyFont="1" applyBorder="1" applyAlignment="1">
      <alignment horizontal="center" vertical="center" wrapText="1" readingOrder="1"/>
    </xf>
    <xf numFmtId="0" fontId="12" fillId="0" borderId="0" xfId="0" applyFont="1" applyAlignment="1">
      <alignment horizontal="center"/>
    </xf>
    <xf numFmtId="0" fontId="13" fillId="0" borderId="0" xfId="0" applyFont="1" applyAlignment="1">
      <alignment horizontal="center" vertical="center" wrapText="1"/>
    </xf>
    <xf numFmtId="0" fontId="25" fillId="0" borderId="7"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9" fillId="0" borderId="14"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5" fillId="0" borderId="7" xfId="0" applyFont="1" applyFill="1" applyBorder="1" applyAlignment="1">
      <alignment horizontal="center" vertical="center"/>
    </xf>
    <xf numFmtId="0" fontId="25" fillId="0" borderId="10" xfId="0" applyFont="1" applyFill="1" applyBorder="1" applyAlignment="1">
      <alignment horizontal="center" vertical="center"/>
    </xf>
    <xf numFmtId="0" fontId="13" fillId="17" borderId="1" xfId="0" applyFont="1" applyFill="1" applyBorder="1" applyAlignment="1">
      <alignment horizontal="left" vertical="center" wrapText="1"/>
    </xf>
    <xf numFmtId="0" fontId="13" fillId="17" borderId="2" xfId="0" applyFont="1" applyFill="1" applyBorder="1" applyAlignment="1">
      <alignment horizontal="left" vertical="center" wrapText="1"/>
    </xf>
    <xf numFmtId="0" fontId="13" fillId="17" borderId="3" xfId="0" applyFont="1" applyFill="1" applyBorder="1" applyAlignment="1">
      <alignment horizontal="left" vertical="center" wrapText="1"/>
    </xf>
    <xf numFmtId="0" fontId="29" fillId="0" borderId="7" xfId="0" applyFont="1" applyBorder="1" applyAlignment="1">
      <alignment horizontal="center" vertical="center" wrapText="1"/>
    </xf>
    <xf numFmtId="0" fontId="29" fillId="0" borderId="10" xfId="0" applyFont="1" applyBorder="1" applyAlignment="1">
      <alignment horizontal="center"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4" fillId="17" borderId="1" xfId="0" applyFont="1" applyFill="1" applyBorder="1" applyAlignment="1">
      <alignment horizontal="left" vertical="center" wrapText="1"/>
    </xf>
    <xf numFmtId="0" fontId="14" fillId="17" borderId="2" xfId="0" applyFont="1" applyFill="1" applyBorder="1" applyAlignment="1">
      <alignment horizontal="left" vertical="center" wrapText="1"/>
    </xf>
    <xf numFmtId="0" fontId="14" fillId="17" borderId="3" xfId="0" applyFont="1" applyFill="1" applyBorder="1" applyAlignment="1">
      <alignment horizontal="left" vertical="center" wrapText="1"/>
    </xf>
    <xf numFmtId="0" fontId="84" fillId="0" borderId="0" xfId="0" applyFont="1" applyAlignment="1">
      <alignment horizontal="center" vertical="center"/>
    </xf>
    <xf numFmtId="0" fontId="84" fillId="0" borderId="7" xfId="0" applyFont="1" applyBorder="1" applyAlignment="1">
      <alignment horizontal="center" vertical="center" wrapText="1"/>
    </xf>
    <xf numFmtId="0" fontId="84" fillId="0" borderId="10" xfId="0" applyFont="1" applyBorder="1" applyAlignment="1">
      <alignment horizontal="center" vertical="center" wrapText="1"/>
    </xf>
    <xf numFmtId="0" fontId="84" fillId="0" borderId="1" xfId="0" applyFont="1" applyBorder="1" applyAlignment="1">
      <alignment horizontal="center" vertical="center" wrapText="1"/>
    </xf>
    <xf numFmtId="0" fontId="84" fillId="0" borderId="2" xfId="0" applyFont="1" applyBorder="1" applyAlignment="1">
      <alignment horizontal="center" vertical="center" wrapText="1"/>
    </xf>
    <xf numFmtId="9" fontId="84" fillId="0" borderId="4" xfId="1" applyFont="1" applyFill="1" applyBorder="1" applyAlignment="1">
      <alignment horizontal="center" vertical="center" wrapText="1"/>
    </xf>
    <xf numFmtId="0" fontId="90" fillId="0" borderId="1" xfId="0" applyFont="1" applyBorder="1" applyAlignment="1">
      <alignment horizontal="left" vertical="center" wrapText="1"/>
    </xf>
    <xf numFmtId="0" fontId="90" fillId="0" borderId="2" xfId="0" applyFont="1" applyBorder="1" applyAlignment="1">
      <alignment horizontal="left" vertical="center" wrapText="1"/>
    </xf>
    <xf numFmtId="0" fontId="90" fillId="0" borderId="3" xfId="0" applyFont="1" applyBorder="1" applyAlignment="1">
      <alignment horizontal="left" vertical="center" wrapText="1"/>
    </xf>
    <xf numFmtId="0" fontId="77" fillId="6" borderId="1" xfId="0" applyFont="1" applyFill="1" applyBorder="1" applyAlignment="1">
      <alignment horizontal="center" vertical="center"/>
    </xf>
    <xf numFmtId="0" fontId="77" fillId="6" borderId="2" xfId="0" applyFont="1" applyFill="1" applyBorder="1" applyAlignment="1">
      <alignment horizontal="center" vertical="center"/>
    </xf>
    <xf numFmtId="0" fontId="77" fillId="6" borderId="3" xfId="0" applyFont="1" applyFill="1" applyBorder="1" applyAlignment="1">
      <alignment horizontal="center" vertical="center"/>
    </xf>
    <xf numFmtId="0" fontId="90" fillId="7" borderId="1" xfId="0" applyFont="1" applyFill="1" applyBorder="1" applyAlignment="1">
      <alignment horizontal="left" vertical="center" wrapText="1"/>
    </xf>
    <xf numFmtId="0" fontId="90" fillId="7" borderId="3" xfId="0" applyFont="1" applyFill="1" applyBorder="1" applyAlignment="1">
      <alignment horizontal="left" vertical="center" wrapText="1"/>
    </xf>
    <xf numFmtId="1" fontId="84" fillId="0" borderId="7" xfId="0" applyNumberFormat="1" applyFont="1" applyBorder="1" applyAlignment="1">
      <alignment horizontal="center" vertical="center" wrapText="1"/>
    </xf>
    <xf numFmtId="1" fontId="84" fillId="0" borderId="10" xfId="0" applyNumberFormat="1" applyFont="1" applyBorder="1" applyAlignment="1">
      <alignment horizontal="center" vertical="center" wrapText="1"/>
    </xf>
    <xf numFmtId="0" fontId="84" fillId="0" borderId="4" xfId="0" applyFont="1" applyBorder="1" applyAlignment="1">
      <alignment horizontal="center" vertical="center"/>
    </xf>
    <xf numFmtId="0" fontId="90" fillId="21" borderId="1" xfId="0" applyFont="1" applyFill="1" applyBorder="1" applyAlignment="1">
      <alignment horizontal="left" vertical="center" wrapText="1"/>
    </xf>
    <xf numFmtId="0" fontId="90" fillId="21" borderId="2" xfId="0" applyFont="1" applyFill="1" applyBorder="1" applyAlignment="1">
      <alignment horizontal="left" vertical="center" wrapText="1"/>
    </xf>
    <xf numFmtId="0" fontId="90" fillId="21" borderId="3" xfId="0" applyFont="1" applyFill="1" applyBorder="1" applyAlignment="1">
      <alignment horizontal="left" vertical="center" wrapText="1"/>
    </xf>
    <xf numFmtId="9" fontId="89" fillId="0" borderId="1" xfId="0" applyNumberFormat="1" applyFont="1" applyBorder="1" applyAlignment="1">
      <alignment horizontal="left" vertical="center" wrapText="1"/>
    </xf>
    <xf numFmtId="9" fontId="89" fillId="0" borderId="3" xfId="0" applyNumberFormat="1" applyFont="1" applyBorder="1" applyAlignment="1">
      <alignment horizontal="left" vertical="center" wrapText="1"/>
    </xf>
    <xf numFmtId="0" fontId="77" fillId="0" borderId="1" xfId="0" applyFont="1" applyBorder="1" applyAlignment="1">
      <alignment horizontal="left" vertical="center" wrapText="1"/>
    </xf>
    <xf numFmtId="0" fontId="77" fillId="0" borderId="3" xfId="0" applyFont="1" applyBorder="1" applyAlignment="1">
      <alignment horizontal="left" vertical="center" wrapText="1"/>
    </xf>
    <xf numFmtId="0" fontId="90" fillId="14" borderId="1" xfId="0" applyFont="1" applyFill="1" applyBorder="1" applyAlignment="1">
      <alignment horizontal="left" vertical="center" wrapText="1"/>
    </xf>
    <xf numFmtId="0" fontId="90" fillId="14" borderId="2" xfId="0" applyFont="1" applyFill="1" applyBorder="1" applyAlignment="1">
      <alignment horizontal="left" vertical="center" wrapText="1"/>
    </xf>
    <xf numFmtId="0" fontId="90" fillId="14" borderId="3" xfId="0" applyFont="1" applyFill="1" applyBorder="1" applyAlignment="1">
      <alignment horizontal="left" vertical="center" wrapText="1"/>
    </xf>
    <xf numFmtId="9" fontId="77" fillId="0" borderId="4" xfId="0" applyNumberFormat="1" applyFont="1" applyBorder="1" applyAlignment="1">
      <alignment horizontal="left" vertical="center" wrapText="1"/>
    </xf>
    <xf numFmtId="0" fontId="25" fillId="0" borderId="0" xfId="0" applyFont="1" applyAlignment="1">
      <alignment horizontal="center" vertical="center"/>
    </xf>
    <xf numFmtId="0" fontId="84" fillId="0" borderId="6" xfId="0" applyFont="1" applyBorder="1" applyAlignment="1">
      <alignment horizontal="center" vertical="center" wrapText="1"/>
    </xf>
    <xf numFmtId="0" fontId="84" fillId="0" borderId="9" xfId="0" applyFont="1" applyBorder="1" applyAlignment="1">
      <alignment horizontal="center" vertical="center" wrapText="1"/>
    </xf>
    <xf numFmtId="0" fontId="25" fillId="0" borderId="0" xfId="0" applyFont="1" applyAlignment="1">
      <alignment horizontal="center" vertical="center" wrapText="1"/>
    </xf>
    <xf numFmtId="0" fontId="84" fillId="0" borderId="4" xfId="0" applyFont="1" applyBorder="1" applyAlignment="1">
      <alignment horizontal="center" vertical="center" wrapText="1"/>
    </xf>
    <xf numFmtId="0" fontId="77" fillId="0" borderId="4" xfId="6" applyFont="1" applyBorder="1" applyAlignment="1">
      <alignment horizontal="left" vertical="center" wrapText="1"/>
    </xf>
    <xf numFmtId="0" fontId="77" fillId="0" borderId="8" xfId="6" applyFont="1" applyBorder="1" applyAlignment="1">
      <alignment horizontal="left" vertical="center" wrapText="1"/>
    </xf>
    <xf numFmtId="0" fontId="77" fillId="0" borderId="14" xfId="6" applyFont="1" applyBorder="1" applyAlignment="1">
      <alignment horizontal="left" vertical="center" wrapText="1"/>
    </xf>
    <xf numFmtId="9" fontId="89" fillId="0" borderId="4" xfId="0" applyNumberFormat="1" applyFont="1" applyBorder="1" applyAlignment="1">
      <alignment horizontal="center" vertical="center" wrapText="1"/>
    </xf>
    <xf numFmtId="9" fontId="77" fillId="0" borderId="1" xfId="0" applyNumberFormat="1" applyFont="1" applyBorder="1" applyAlignment="1">
      <alignment horizontal="left" vertical="center" wrapText="1"/>
    </xf>
    <xf numFmtId="9" fontId="77" fillId="0" borderId="3" xfId="0" applyNumberFormat="1" applyFont="1" applyBorder="1" applyAlignment="1">
      <alignment horizontal="left" vertical="center" wrapText="1"/>
    </xf>
    <xf numFmtId="0" fontId="29" fillId="0" borderId="0" xfId="0" applyFont="1" applyAlignment="1">
      <alignment horizontal="left" vertical="center"/>
    </xf>
    <xf numFmtId="0" fontId="42"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25" fillId="0" borderId="7" xfId="0" applyFont="1" applyBorder="1" applyAlignment="1">
      <alignment horizontal="center" vertical="center" wrapText="1"/>
    </xf>
    <xf numFmtId="0" fontId="25" fillId="0" borderId="10" xfId="0" applyFont="1" applyBorder="1" applyAlignment="1">
      <alignment horizontal="center" vertical="center" wrapText="1"/>
    </xf>
    <xf numFmtId="0" fontId="47" fillId="0" borderId="1" xfId="6" applyFont="1" applyBorder="1" applyAlignment="1">
      <alignment horizontal="center" vertical="center" wrapText="1"/>
    </xf>
    <xf numFmtId="0" fontId="47" fillId="0" borderId="3" xfId="6" applyFont="1" applyBorder="1" applyAlignment="1">
      <alignment horizontal="center" vertical="center" wrapText="1"/>
    </xf>
    <xf numFmtId="0" fontId="48" fillId="0" borderId="0" xfId="6" applyFont="1" applyAlignment="1">
      <alignment horizontal="center" vertical="center" wrapText="1"/>
    </xf>
    <xf numFmtId="0" fontId="47" fillId="0" borderId="4" xfId="6" applyFont="1" applyBorder="1" applyAlignment="1">
      <alignment horizontal="center" vertical="center" wrapText="1"/>
    </xf>
    <xf numFmtId="0" fontId="47" fillId="0" borderId="5" xfId="6" applyFont="1" applyBorder="1" applyAlignment="1">
      <alignment horizontal="center" vertical="center" wrapText="1"/>
    </xf>
    <xf numFmtId="0" fontId="47" fillId="0" borderId="6" xfId="6" applyFont="1" applyBorder="1" applyAlignment="1">
      <alignment horizontal="center" vertical="center" wrapText="1"/>
    </xf>
    <xf numFmtId="0" fontId="47" fillId="0" borderId="8" xfId="6" applyFont="1" applyBorder="1" applyAlignment="1">
      <alignment horizontal="center" vertical="center" wrapText="1"/>
    </xf>
    <xf numFmtId="0" fontId="47" fillId="0" borderId="9" xfId="6" applyFont="1" applyBorder="1" applyAlignment="1">
      <alignment horizontal="center" vertical="center" wrapText="1"/>
    </xf>
    <xf numFmtId="0" fontId="47" fillId="0" borderId="7" xfId="6" applyFont="1" applyBorder="1" applyAlignment="1">
      <alignment horizontal="center" vertical="center" wrapText="1"/>
    </xf>
    <xf numFmtId="0" fontId="47" fillId="0" borderId="10" xfId="6" applyFont="1" applyBorder="1" applyAlignment="1">
      <alignment horizontal="center" vertical="center" wrapText="1"/>
    </xf>
    <xf numFmtId="0" fontId="47" fillId="0" borderId="2" xfId="6" applyFont="1" applyBorder="1" applyAlignment="1">
      <alignment horizontal="center" vertical="center" wrapText="1"/>
    </xf>
    <xf numFmtId="9" fontId="47" fillId="0" borderId="4" xfId="7" applyFont="1" applyBorder="1" applyAlignment="1">
      <alignment horizontal="center" vertical="center" wrapText="1"/>
    </xf>
    <xf numFmtId="0" fontId="19" fillId="17" borderId="4" xfId="6" applyFont="1" applyFill="1" applyBorder="1" applyAlignment="1">
      <alignment horizontal="left" vertical="center" wrapText="1"/>
    </xf>
    <xf numFmtId="0" fontId="19" fillId="10" borderId="8" xfId="6" applyFont="1" applyFill="1" applyBorder="1" applyAlignment="1">
      <alignment horizontal="left" vertical="center" wrapText="1"/>
    </xf>
    <xf numFmtId="0" fontId="19" fillId="10" borderId="14" xfId="6" applyFont="1" applyFill="1" applyBorder="1" applyAlignment="1">
      <alignment horizontal="left" vertical="center" wrapText="1"/>
    </xf>
    <xf numFmtId="0" fontId="47" fillId="3" borderId="1" xfId="6" applyFont="1" applyFill="1" applyBorder="1" applyAlignment="1">
      <alignment horizontal="center" vertical="center"/>
    </xf>
    <xf numFmtId="0" fontId="47" fillId="3" borderId="2" xfId="6" applyFont="1" applyFill="1" applyBorder="1" applyAlignment="1">
      <alignment horizontal="center" vertical="center"/>
    </xf>
    <xf numFmtId="0" fontId="47" fillId="4" borderId="5" xfId="6" applyFont="1" applyFill="1" applyBorder="1" applyAlignment="1">
      <alignment horizontal="left" vertical="center"/>
    </xf>
    <xf numFmtId="0" fontId="47" fillId="4" borderId="6" xfId="6" applyFont="1" applyFill="1" applyBorder="1" applyAlignment="1">
      <alignment horizontal="left" vertical="center"/>
    </xf>
    <xf numFmtId="0" fontId="47" fillId="4" borderId="0" xfId="6" applyFont="1" applyFill="1" applyAlignment="1">
      <alignment vertical="center"/>
    </xf>
    <xf numFmtId="9" fontId="19" fillId="0" borderId="7" xfId="21" applyNumberFormat="1" applyFont="1" applyBorder="1" applyAlignment="1">
      <alignment horizontal="left" vertical="center" wrapText="1"/>
    </xf>
    <xf numFmtId="9" fontId="19" fillId="0" borderId="11" xfId="21" applyNumberFormat="1" applyFont="1" applyBorder="1" applyAlignment="1">
      <alignment horizontal="left" vertical="center" wrapText="1"/>
    </xf>
    <xf numFmtId="9" fontId="19" fillId="0" borderId="10" xfId="21" applyNumberFormat="1" applyFont="1" applyBorder="1" applyAlignment="1">
      <alignment horizontal="left" vertical="center" wrapText="1"/>
    </xf>
    <xf numFmtId="1" fontId="19" fillId="17" borderId="5" xfId="21" applyNumberFormat="1" applyFont="1" applyFill="1" applyBorder="1" applyAlignment="1">
      <alignment horizontal="center" vertical="center" wrapText="1"/>
    </xf>
    <xf numFmtId="1" fontId="19" fillId="17" borderId="12" xfId="21" applyNumberFormat="1" applyFont="1" applyFill="1" applyBorder="1" applyAlignment="1">
      <alignment horizontal="center" vertical="center" wrapText="1"/>
    </xf>
    <xf numFmtId="1" fontId="19" fillId="17" borderId="8" xfId="21" applyNumberFormat="1" applyFont="1" applyFill="1" applyBorder="1" applyAlignment="1">
      <alignment horizontal="center" vertical="center" wrapText="1"/>
    </xf>
    <xf numFmtId="9" fontId="19" fillId="0" borderId="5" xfId="7" applyFont="1" applyFill="1" applyBorder="1" applyAlignment="1">
      <alignment horizontal="center" vertical="center"/>
    </xf>
    <xf numFmtId="9" fontId="19" fillId="0" borderId="12" xfId="7" applyFont="1" applyFill="1" applyBorder="1" applyAlignment="1">
      <alignment horizontal="center" vertical="center"/>
    </xf>
    <xf numFmtId="9" fontId="19" fillId="0" borderId="8" xfId="7" applyFont="1" applyFill="1" applyBorder="1" applyAlignment="1">
      <alignment horizontal="center" vertical="center"/>
    </xf>
    <xf numFmtId="0" fontId="19" fillId="0" borderId="7" xfId="6" applyFont="1" applyBorder="1" applyAlignment="1">
      <alignment horizontal="center" vertical="center"/>
    </xf>
    <xf numFmtId="0" fontId="19" fillId="0" borderId="11" xfId="6" applyFont="1" applyBorder="1" applyAlignment="1">
      <alignment horizontal="center" vertical="center"/>
    </xf>
    <xf numFmtId="0" fontId="19" fillId="0" borderId="10" xfId="6" applyFont="1" applyBorder="1" applyAlignment="1">
      <alignment horizontal="center" vertical="center"/>
    </xf>
    <xf numFmtId="9" fontId="19" fillId="0" borderId="7" xfId="21" applyNumberFormat="1" applyFont="1" applyBorder="1" applyAlignment="1">
      <alignment horizontal="center" vertical="center" wrapText="1"/>
    </xf>
    <xf numFmtId="9" fontId="19" fillId="0" borderId="11" xfId="21" applyNumberFormat="1" applyFont="1" applyBorder="1" applyAlignment="1">
      <alignment horizontal="center" vertical="center" wrapText="1"/>
    </xf>
    <xf numFmtId="9" fontId="19" fillId="0" borderId="10" xfId="21" applyNumberFormat="1" applyFont="1" applyBorder="1" applyAlignment="1">
      <alignment horizontal="center" vertical="center" wrapText="1"/>
    </xf>
    <xf numFmtId="9" fontId="19" fillId="2" borderId="24" xfId="7" applyFont="1" applyFill="1" applyBorder="1" applyAlignment="1">
      <alignment horizontal="center" vertical="center"/>
    </xf>
    <xf numFmtId="9" fontId="19" fillId="2" borderId="11" xfId="7" applyFont="1" applyFill="1" applyBorder="1" applyAlignment="1">
      <alignment horizontal="center" vertical="center"/>
    </xf>
    <xf numFmtId="9" fontId="19" fillId="2" borderId="10" xfId="7" applyFont="1" applyFill="1" applyBorder="1" applyAlignment="1">
      <alignment horizontal="center" vertical="center"/>
    </xf>
    <xf numFmtId="0" fontId="49" fillId="4" borderId="1" xfId="6" applyFont="1" applyFill="1" applyBorder="1" applyAlignment="1">
      <alignment horizontal="left" vertical="center" wrapText="1"/>
    </xf>
    <xf numFmtId="0" fontId="49" fillId="4" borderId="2" xfId="6" applyFont="1" applyFill="1" applyBorder="1" applyAlignment="1">
      <alignment horizontal="left" vertical="center" wrapText="1"/>
    </xf>
    <xf numFmtId="0" fontId="48" fillId="9" borderId="1" xfId="20" applyFont="1" applyFill="1" applyBorder="1" applyAlignment="1">
      <alignment horizontal="left" vertical="center" wrapText="1"/>
    </xf>
    <xf numFmtId="0" fontId="48" fillId="9" borderId="2" xfId="20" applyFont="1" applyFill="1" applyBorder="1" applyAlignment="1">
      <alignment horizontal="left" vertical="center" wrapText="1"/>
    </xf>
    <xf numFmtId="0" fontId="19" fillId="24" borderId="7" xfId="6" applyFont="1" applyFill="1" applyBorder="1" applyAlignment="1">
      <alignment horizontal="left" vertical="center"/>
    </xf>
    <xf numFmtId="0" fontId="19" fillId="24" borderId="11" xfId="6" applyFont="1" applyFill="1" applyBorder="1" applyAlignment="1">
      <alignment horizontal="left" vertical="center"/>
    </xf>
    <xf numFmtId="0" fontId="19" fillId="24" borderId="10" xfId="6" applyFont="1" applyFill="1" applyBorder="1" applyAlignment="1">
      <alignment horizontal="left" vertical="center"/>
    </xf>
    <xf numFmtId="0" fontId="19" fillId="0" borderId="7" xfId="6" applyFont="1" applyBorder="1" applyAlignment="1">
      <alignment horizontal="left" vertical="center"/>
    </xf>
    <xf numFmtId="0" fontId="19" fillId="0" borderId="11" xfId="6" applyFont="1" applyBorder="1" applyAlignment="1">
      <alignment horizontal="left" vertical="center"/>
    </xf>
    <xf numFmtId="0" fontId="19" fillId="0" borderId="10" xfId="6" applyFont="1" applyBorder="1" applyAlignment="1">
      <alignment horizontal="left" vertical="center"/>
    </xf>
    <xf numFmtId="0" fontId="21" fillId="2" borderId="7" xfId="6" applyFont="1" applyFill="1" applyBorder="1" applyAlignment="1">
      <alignment horizontal="left" vertical="center" wrapText="1"/>
    </xf>
    <xf numFmtId="0" fontId="21" fillId="2" borderId="11" xfId="6" applyFont="1" applyFill="1" applyBorder="1" applyAlignment="1">
      <alignment horizontal="left" vertical="center" wrapText="1"/>
    </xf>
    <xf numFmtId="0" fontId="21" fillId="2" borderId="10" xfId="6" applyFont="1" applyFill="1" applyBorder="1" applyAlignment="1">
      <alignment horizontal="left" vertical="center" wrapText="1"/>
    </xf>
    <xf numFmtId="9" fontId="19" fillId="0" borderId="5" xfId="7" applyFont="1" applyBorder="1" applyAlignment="1">
      <alignment horizontal="center" vertical="center"/>
    </xf>
    <xf numFmtId="9" fontId="19" fillId="0" borderId="12" xfId="7" applyFont="1" applyBorder="1" applyAlignment="1">
      <alignment horizontal="center" vertical="center"/>
    </xf>
    <xf numFmtId="9" fontId="19" fillId="0" borderId="8" xfId="7" applyFont="1" applyBorder="1" applyAlignment="1">
      <alignment horizontal="center" vertical="center"/>
    </xf>
    <xf numFmtId="1" fontId="19" fillId="23" borderId="7" xfId="7" applyNumberFormat="1" applyFont="1" applyFill="1" applyBorder="1" applyAlignment="1">
      <alignment horizontal="center" vertical="center" wrapText="1"/>
    </xf>
    <xf numFmtId="1" fontId="19" fillId="23" borderId="11" xfId="7" applyNumberFormat="1" applyFont="1" applyFill="1" applyBorder="1" applyAlignment="1">
      <alignment horizontal="center" vertical="center" wrapText="1"/>
    </xf>
    <xf numFmtId="1" fontId="19" fillId="23" borderId="10" xfId="7" applyNumberFormat="1" applyFont="1" applyFill="1" applyBorder="1" applyAlignment="1">
      <alignment horizontal="center" vertical="center" wrapText="1"/>
    </xf>
    <xf numFmtId="0" fontId="21" fillId="2" borderId="7" xfId="6" applyFont="1" applyFill="1" applyBorder="1" applyAlignment="1">
      <alignment horizontal="center" vertical="center" wrapText="1"/>
    </xf>
    <xf numFmtId="0" fontId="21" fillId="2" borderId="11" xfId="6" applyFont="1" applyFill="1" applyBorder="1" applyAlignment="1">
      <alignment horizontal="center" vertical="center" wrapText="1"/>
    </xf>
    <xf numFmtId="0" fontId="21" fillId="2" borderId="10" xfId="6" applyFont="1" applyFill="1" applyBorder="1" applyAlignment="1">
      <alignment horizontal="center" vertical="center" wrapText="1"/>
    </xf>
    <xf numFmtId="0" fontId="19" fillId="2" borderId="7" xfId="6" applyFont="1" applyFill="1" applyBorder="1" applyAlignment="1">
      <alignment horizontal="center" vertical="center"/>
    </xf>
    <xf numFmtId="0" fontId="19" fillId="2" borderId="11" xfId="6" applyFont="1" applyFill="1" applyBorder="1" applyAlignment="1">
      <alignment horizontal="center" vertical="center"/>
    </xf>
    <xf numFmtId="0" fontId="19" fillId="2" borderId="10" xfId="6" applyFont="1" applyFill="1" applyBorder="1" applyAlignment="1">
      <alignment horizontal="center" vertical="center"/>
    </xf>
    <xf numFmtId="0" fontId="20" fillId="2" borderId="7" xfId="6" applyFont="1" applyFill="1" applyBorder="1" applyAlignment="1">
      <alignment horizontal="center" vertical="center"/>
    </xf>
    <xf numFmtId="0" fontId="20" fillId="2" borderId="11" xfId="6" applyFont="1" applyFill="1" applyBorder="1" applyAlignment="1">
      <alignment horizontal="center" vertical="center"/>
    </xf>
    <xf numFmtId="0" fontId="20" fillId="2" borderId="10" xfId="6" applyFont="1" applyFill="1" applyBorder="1" applyAlignment="1">
      <alignment horizontal="center" vertical="center"/>
    </xf>
    <xf numFmtId="0" fontId="19" fillId="2" borderId="7" xfId="6" applyFont="1" applyFill="1" applyBorder="1" applyAlignment="1">
      <alignment horizontal="center" vertical="center" wrapText="1"/>
    </xf>
    <xf numFmtId="0" fontId="19" fillId="2" borderId="11" xfId="6" applyFont="1" applyFill="1" applyBorder="1" applyAlignment="1">
      <alignment horizontal="center" vertical="center" wrapText="1"/>
    </xf>
    <xf numFmtId="0" fontId="19" fillId="2" borderId="10" xfId="6" applyFont="1" applyFill="1" applyBorder="1" applyAlignment="1">
      <alignment horizontal="center" vertical="center" wrapText="1"/>
    </xf>
    <xf numFmtId="0" fontId="19" fillId="2" borderId="7" xfId="20" applyFont="1" applyFill="1" applyBorder="1" applyAlignment="1">
      <alignment horizontal="center" vertical="center" wrapText="1"/>
    </xf>
    <xf numFmtId="0" fontId="19" fillId="2" borderId="11" xfId="20" applyFont="1" applyFill="1" applyBorder="1" applyAlignment="1">
      <alignment horizontal="center" vertical="center" wrapText="1"/>
    </xf>
    <xf numFmtId="0" fontId="19" fillId="2" borderId="10" xfId="20" applyFont="1" applyFill="1" applyBorder="1" applyAlignment="1">
      <alignment horizontal="center" vertical="center" wrapText="1"/>
    </xf>
    <xf numFmtId="9" fontId="19" fillId="2" borderId="7" xfId="7" applyFont="1" applyFill="1" applyBorder="1" applyAlignment="1">
      <alignment horizontal="center" vertical="center" wrapText="1"/>
    </xf>
    <xf numFmtId="9" fontId="19" fillId="2" borderId="11" xfId="7" applyFont="1" applyFill="1" applyBorder="1" applyAlignment="1">
      <alignment horizontal="center" vertical="center" wrapText="1"/>
    </xf>
    <xf numFmtId="9" fontId="19" fillId="2" borderId="10" xfId="7" applyFont="1" applyFill="1" applyBorder="1" applyAlignment="1">
      <alignment horizontal="center" vertical="center" wrapText="1"/>
    </xf>
    <xf numFmtId="1" fontId="19" fillId="17" borderId="5" xfId="7" applyNumberFormat="1" applyFont="1" applyFill="1" applyBorder="1" applyAlignment="1">
      <alignment horizontal="center" vertical="center" wrapText="1"/>
    </xf>
    <xf numFmtId="1" fontId="19" fillId="17" borderId="12" xfId="7" applyNumberFormat="1" applyFont="1" applyFill="1" applyBorder="1" applyAlignment="1">
      <alignment horizontal="center" vertical="center" wrapText="1"/>
    </xf>
    <xf numFmtId="1" fontId="19" fillId="17" borderId="8" xfId="7" applyNumberFormat="1" applyFont="1" applyFill="1" applyBorder="1" applyAlignment="1">
      <alignment horizontal="center" vertical="center" wrapText="1"/>
    </xf>
    <xf numFmtId="0" fontId="19" fillId="2" borderId="7" xfId="6" applyFont="1" applyFill="1" applyBorder="1" applyAlignment="1">
      <alignment horizontal="left" vertical="center"/>
    </xf>
    <xf numFmtId="0" fontId="19" fillId="2" borderId="11" xfId="6" applyFont="1" applyFill="1" applyBorder="1" applyAlignment="1">
      <alignment horizontal="left" vertical="center"/>
    </xf>
    <xf numFmtId="0" fontId="19" fillId="2" borderId="10" xfId="6" applyFont="1" applyFill="1" applyBorder="1" applyAlignment="1">
      <alignment horizontal="left" vertical="center"/>
    </xf>
    <xf numFmtId="0" fontId="51" fillId="9" borderId="1" xfId="6" applyFont="1" applyFill="1" applyBorder="1" applyAlignment="1">
      <alignment horizontal="left" vertical="center" wrapText="1"/>
    </xf>
    <xf numFmtId="0" fontId="51" fillId="9" borderId="3" xfId="6" applyFont="1" applyFill="1" applyBorder="1" applyAlignment="1">
      <alignment horizontal="left" vertical="center" wrapText="1"/>
    </xf>
    <xf numFmtId="0" fontId="19" fillId="0" borderId="7" xfId="6" applyFont="1" applyBorder="1" applyAlignment="1">
      <alignment horizontal="left" vertical="center" wrapText="1"/>
    </xf>
    <xf numFmtId="0" fontId="19" fillId="0" borderId="11" xfId="6" applyFont="1" applyBorder="1" applyAlignment="1">
      <alignment horizontal="left" vertical="center" wrapText="1"/>
    </xf>
    <xf numFmtId="0" fontId="19" fillId="0" borderId="10" xfId="6" applyFont="1" applyBorder="1" applyAlignment="1">
      <alignment horizontal="left" vertical="center" wrapText="1"/>
    </xf>
    <xf numFmtId="9" fontId="19" fillId="2" borderId="7" xfId="1" applyFont="1" applyFill="1" applyBorder="1" applyAlignment="1">
      <alignment horizontal="center" vertical="center"/>
    </xf>
    <xf numFmtId="9" fontId="19" fillId="2" borderId="11" xfId="1" applyFont="1" applyFill="1" applyBorder="1" applyAlignment="1">
      <alignment horizontal="center" vertical="center"/>
    </xf>
    <xf numFmtId="9" fontId="19" fillId="2" borderId="10" xfId="1" applyFont="1" applyFill="1" applyBorder="1" applyAlignment="1">
      <alignment horizontal="center" vertical="center"/>
    </xf>
    <xf numFmtId="9" fontId="19" fillId="2" borderId="5" xfId="7" applyFont="1" applyFill="1" applyBorder="1" applyAlignment="1">
      <alignment horizontal="center" vertical="center"/>
    </xf>
    <xf numFmtId="9" fontId="19" fillId="2" borderId="12" xfId="7" applyFont="1" applyFill="1" applyBorder="1" applyAlignment="1">
      <alignment horizontal="center" vertical="center"/>
    </xf>
    <xf numFmtId="9" fontId="19" fillId="2" borderId="21" xfId="7" applyFont="1" applyFill="1" applyBorder="1" applyAlignment="1">
      <alignment horizontal="center" vertical="center"/>
    </xf>
    <xf numFmtId="0" fontId="19" fillId="0" borderId="7" xfId="6" applyFont="1" applyBorder="1" applyAlignment="1">
      <alignment horizontal="center" vertical="center" wrapText="1"/>
    </xf>
    <xf numFmtId="0" fontId="19" fillId="0" borderId="11" xfId="6" applyFont="1" applyBorder="1" applyAlignment="1">
      <alignment horizontal="center" vertical="center" wrapText="1"/>
    </xf>
    <xf numFmtId="0" fontId="19" fillId="0" borderId="10" xfId="6" applyFont="1" applyBorder="1" applyAlignment="1">
      <alignment horizontal="center" vertical="center" wrapText="1"/>
    </xf>
    <xf numFmtId="0" fontId="19" fillId="0" borderId="7" xfId="20" applyFont="1" applyBorder="1" applyAlignment="1">
      <alignment horizontal="center" vertical="center" wrapText="1"/>
    </xf>
    <xf numFmtId="0" fontId="19" fillId="0" borderId="11" xfId="20" applyFont="1" applyBorder="1" applyAlignment="1">
      <alignment horizontal="center" vertical="center" wrapText="1"/>
    </xf>
    <xf numFmtId="0" fontId="19" fillId="0" borderId="10" xfId="20" applyFont="1" applyBorder="1" applyAlignment="1">
      <alignment horizontal="center" vertical="center" wrapText="1"/>
    </xf>
    <xf numFmtId="9" fontId="19" fillId="0" borderId="7" xfId="7" applyFont="1" applyBorder="1" applyAlignment="1">
      <alignment horizontal="center" vertical="center" wrapText="1"/>
    </xf>
    <xf numFmtId="9" fontId="19" fillId="0" borderId="11" xfId="7" applyFont="1" applyBorder="1" applyAlignment="1">
      <alignment horizontal="center" vertical="center" wrapText="1"/>
    </xf>
    <xf numFmtId="9" fontId="19" fillId="0" borderId="10" xfId="7" applyFont="1" applyBorder="1" applyAlignment="1">
      <alignment horizontal="center" vertical="center" wrapText="1"/>
    </xf>
    <xf numFmtId="9" fontId="19" fillId="0" borderId="7" xfId="1" applyFont="1" applyFill="1" applyBorder="1" applyAlignment="1">
      <alignment horizontal="center" vertical="center"/>
    </xf>
    <xf numFmtId="9" fontId="19" fillId="0" borderId="11" xfId="1" applyFont="1" applyFill="1" applyBorder="1" applyAlignment="1">
      <alignment horizontal="center" vertical="center"/>
    </xf>
    <xf numFmtId="9" fontId="19" fillId="0" borderId="10" xfId="1" applyFont="1" applyFill="1" applyBorder="1" applyAlignment="1">
      <alignment horizontal="center" vertical="center"/>
    </xf>
    <xf numFmtId="0" fontId="51" fillId="9" borderId="2" xfId="6" applyFont="1" applyFill="1" applyBorder="1" applyAlignment="1">
      <alignment horizontal="left" vertical="center" wrapText="1"/>
    </xf>
    <xf numFmtId="9" fontId="19" fillId="0" borderId="21" xfId="7" applyFont="1" applyBorder="1" applyAlignment="1">
      <alignment horizontal="center" vertical="center"/>
    </xf>
    <xf numFmtId="0" fontId="19" fillId="0" borderId="7" xfId="20" applyFont="1" applyBorder="1" applyAlignment="1">
      <alignment horizontal="left" vertical="center" wrapText="1"/>
    </xf>
    <xf numFmtId="0" fontId="19" fillId="0" borderId="11" xfId="20" applyFont="1" applyBorder="1" applyAlignment="1">
      <alignment horizontal="left" vertical="center" wrapText="1"/>
    </xf>
    <xf numFmtId="0" fontId="19" fillId="0" borderId="10" xfId="20" applyFont="1" applyBorder="1" applyAlignment="1">
      <alignment horizontal="left" vertical="center" wrapText="1"/>
    </xf>
    <xf numFmtId="0" fontId="51" fillId="9" borderId="1" xfId="6" applyFont="1" applyFill="1" applyBorder="1" applyAlignment="1">
      <alignment horizontal="left" vertical="center"/>
    </xf>
    <xf numFmtId="0" fontId="51" fillId="9" borderId="2" xfId="6" applyFont="1" applyFill="1" applyBorder="1" applyAlignment="1">
      <alignment horizontal="left" vertical="center"/>
    </xf>
    <xf numFmtId="0" fontId="51" fillId="9" borderId="3" xfId="6" applyFont="1" applyFill="1" applyBorder="1" applyAlignment="1">
      <alignment horizontal="left" vertical="center"/>
    </xf>
    <xf numFmtId="0" fontId="20" fillId="4" borderId="1" xfId="6" applyFont="1" applyFill="1" applyBorder="1" applyAlignment="1">
      <alignment horizontal="left" vertical="center" wrapText="1"/>
    </xf>
    <xf numFmtId="0" fontId="20" fillId="4" borderId="3" xfId="6" applyFont="1" applyFill="1" applyBorder="1" applyAlignment="1">
      <alignment horizontal="left" vertical="center" wrapText="1"/>
    </xf>
    <xf numFmtId="1" fontId="19" fillId="0" borderId="7" xfId="6" applyNumberFormat="1" applyFont="1" applyBorder="1" applyAlignment="1">
      <alignment horizontal="center" vertical="center"/>
    </xf>
    <xf numFmtId="1" fontId="19" fillId="0" borderId="11" xfId="6" applyNumberFormat="1" applyFont="1" applyBorder="1" applyAlignment="1">
      <alignment horizontal="center" vertical="center"/>
    </xf>
    <xf numFmtId="1" fontId="19" fillId="0" borderId="10" xfId="6" applyNumberFormat="1" applyFont="1" applyBorder="1" applyAlignment="1">
      <alignment horizontal="center" vertical="center"/>
    </xf>
    <xf numFmtId="1" fontId="19" fillId="17" borderId="7" xfId="7" applyNumberFormat="1" applyFont="1" applyFill="1" applyBorder="1" applyAlignment="1">
      <alignment horizontal="center" vertical="center" wrapText="1"/>
    </xf>
    <xf numFmtId="1" fontId="19" fillId="17" borderId="11" xfId="7" applyNumberFormat="1" applyFont="1" applyFill="1" applyBorder="1" applyAlignment="1">
      <alignment horizontal="center" vertical="center" wrapText="1"/>
    </xf>
    <xf numFmtId="1" fontId="19" fillId="17" borderId="10" xfId="7" applyNumberFormat="1" applyFont="1" applyFill="1" applyBorder="1" applyAlignment="1">
      <alignment horizontal="center" vertical="center" wrapText="1"/>
    </xf>
    <xf numFmtId="0" fontId="51" fillId="9" borderId="1" xfId="6" applyFont="1" applyFill="1" applyBorder="1" applyAlignment="1">
      <alignment horizontal="center" vertical="top"/>
    </xf>
    <xf numFmtId="0" fontId="51" fillId="9" borderId="3" xfId="6" applyFont="1" applyFill="1" applyBorder="1" applyAlignment="1">
      <alignment horizontal="center" vertical="top"/>
    </xf>
    <xf numFmtId="0" fontId="19" fillId="9" borderId="1" xfId="6" applyFont="1" applyFill="1" applyBorder="1" applyAlignment="1">
      <alignment horizontal="left" vertical="center"/>
    </xf>
    <xf numFmtId="0" fontId="19" fillId="9" borderId="2" xfId="6" applyFont="1" applyFill="1" applyBorder="1" applyAlignment="1">
      <alignment horizontal="left" vertical="center"/>
    </xf>
    <xf numFmtId="0" fontId="19" fillId="9" borderId="15" xfId="6" applyFont="1" applyFill="1" applyBorder="1" applyAlignment="1">
      <alignment horizontal="left" vertical="center"/>
    </xf>
    <xf numFmtId="0" fontId="20" fillId="9" borderId="1" xfId="6" applyFont="1" applyFill="1" applyBorder="1" applyAlignment="1">
      <alignment horizontal="center" vertical="center"/>
    </xf>
    <xf numFmtId="0" fontId="19" fillId="9" borderId="3" xfId="6" applyFont="1" applyFill="1" applyBorder="1" applyAlignment="1">
      <alignment horizontal="center" vertical="center"/>
    </xf>
    <xf numFmtId="0" fontId="20" fillId="9" borderId="1" xfId="6" applyFont="1" applyFill="1" applyBorder="1" applyAlignment="1">
      <alignment horizontal="center" vertical="center" wrapText="1"/>
    </xf>
    <xf numFmtId="0" fontId="20" fillId="9" borderId="3" xfId="6" applyFont="1" applyFill="1" applyBorder="1" applyAlignment="1">
      <alignment horizontal="center" vertical="center" wrapText="1"/>
    </xf>
    <xf numFmtId="0" fontId="20" fillId="0" borderId="4" xfId="6" applyFont="1" applyBorder="1" applyAlignment="1">
      <alignment horizontal="center" vertical="center" wrapText="1"/>
    </xf>
    <xf numFmtId="0" fontId="20" fillId="0" borderId="5" xfId="6" applyFont="1" applyBorder="1" applyAlignment="1">
      <alignment horizontal="center" vertical="center" wrapText="1"/>
    </xf>
    <xf numFmtId="0" fontId="20" fillId="0" borderId="6" xfId="6" applyFont="1" applyBorder="1" applyAlignment="1">
      <alignment horizontal="center" vertical="center" wrapText="1"/>
    </xf>
    <xf numFmtId="0" fontId="20" fillId="0" borderId="8" xfId="6" applyFont="1" applyBorder="1" applyAlignment="1">
      <alignment horizontal="center" vertical="center" wrapText="1"/>
    </xf>
    <xf numFmtId="0" fontId="20" fillId="0" borderId="9" xfId="6" applyFont="1" applyBorder="1" applyAlignment="1">
      <alignment horizontal="center" vertical="center" wrapText="1"/>
    </xf>
    <xf numFmtId="0" fontId="20" fillId="0" borderId="7" xfId="6" applyFont="1" applyBorder="1" applyAlignment="1">
      <alignment horizontal="center" vertical="center" wrapText="1"/>
    </xf>
    <xf numFmtId="0" fontId="20" fillId="0" borderId="10" xfId="6" applyFont="1" applyBorder="1" applyAlignment="1">
      <alignment horizontal="center" vertical="center" wrapText="1"/>
    </xf>
    <xf numFmtId="0" fontId="20" fillId="0" borderId="1" xfId="6" applyFont="1" applyBorder="1" applyAlignment="1">
      <alignment horizontal="center" vertical="center" wrapText="1"/>
    </xf>
    <xf numFmtId="0" fontId="20" fillId="0" borderId="3" xfId="6" applyFont="1" applyBorder="1" applyAlignment="1">
      <alignment horizontal="center" vertical="center" wrapText="1"/>
    </xf>
    <xf numFmtId="0" fontId="20" fillId="0" borderId="2" xfId="6" applyFont="1" applyBorder="1" applyAlignment="1">
      <alignment horizontal="center" vertical="center" wrapText="1"/>
    </xf>
    <xf numFmtId="9" fontId="20" fillId="0" borderId="4" xfId="7" applyFont="1" applyBorder="1" applyAlignment="1">
      <alignment horizontal="center" vertical="center" wrapText="1"/>
    </xf>
    <xf numFmtId="0" fontId="20" fillId="9" borderId="1" xfId="6" applyFont="1" applyFill="1" applyBorder="1" applyAlignment="1">
      <alignment horizontal="left" vertical="center" wrapText="1"/>
    </xf>
    <xf numFmtId="0" fontId="20" fillId="9" borderId="2" xfId="6" applyFont="1" applyFill="1" applyBorder="1" applyAlignment="1">
      <alignment horizontal="left" vertical="center" wrapText="1"/>
    </xf>
    <xf numFmtId="0" fontId="20" fillId="9" borderId="3" xfId="6" applyFont="1" applyFill="1" applyBorder="1" applyAlignment="1">
      <alignment horizontal="left" vertical="center" wrapText="1"/>
    </xf>
    <xf numFmtId="0" fontId="20" fillId="10" borderId="1" xfId="6" applyFont="1" applyFill="1" applyBorder="1" applyAlignment="1">
      <alignment horizontal="center" vertical="center" wrapText="1"/>
    </xf>
    <xf numFmtId="0" fontId="20" fillId="10" borderId="3" xfId="6" applyFont="1" applyFill="1" applyBorder="1" applyAlignment="1">
      <alignment horizontal="center" vertical="center" wrapText="1"/>
    </xf>
    <xf numFmtId="0" fontId="20" fillId="6" borderId="4" xfId="6" applyFont="1" applyFill="1" applyBorder="1" applyAlignment="1">
      <alignment horizontal="center" vertical="center" wrapText="1"/>
    </xf>
    <xf numFmtId="0" fontId="20" fillId="4" borderId="1" xfId="6" applyFont="1" applyFill="1" applyBorder="1" applyAlignment="1">
      <alignment horizontal="center" vertical="center" wrapText="1"/>
    </xf>
    <xf numFmtId="0" fontId="20" fillId="4" borderId="3" xfId="6" applyFont="1" applyFill="1" applyBorder="1" applyAlignment="1">
      <alignment horizontal="center" vertical="center" wrapText="1"/>
    </xf>
    <xf numFmtId="0" fontId="20" fillId="9" borderId="3" xfId="6" applyFont="1" applyFill="1" applyBorder="1" applyAlignment="1">
      <alignment horizontal="center" vertical="center"/>
    </xf>
    <xf numFmtId="0" fontId="48" fillId="0" borderId="17" xfId="6" applyFont="1" applyBorder="1" applyAlignment="1">
      <alignment horizontal="center" vertical="center" wrapText="1"/>
    </xf>
    <xf numFmtId="0" fontId="48" fillId="0" borderId="14" xfId="6" applyFont="1" applyBorder="1" applyAlignment="1">
      <alignment horizontal="center" wrapText="1"/>
    </xf>
    <xf numFmtId="0" fontId="48" fillId="0" borderId="9" xfId="6" applyFont="1" applyBorder="1" applyAlignment="1">
      <alignment horizontal="center" wrapText="1"/>
    </xf>
    <xf numFmtId="0" fontId="67" fillId="0" borderId="7" xfId="0" applyFont="1" applyBorder="1" applyAlignment="1">
      <alignment horizontal="center" vertical="center" wrapText="1"/>
    </xf>
    <xf numFmtId="0" fontId="67" fillId="0" borderId="10"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Border="1" applyAlignment="1">
      <alignment horizontal="left"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20" fillId="0" borderId="1" xfId="6" applyFont="1" applyBorder="1" applyAlignment="1">
      <alignment horizontal="center" vertical="top" wrapText="1"/>
    </xf>
    <xf numFmtId="0" fontId="20" fillId="0" borderId="3" xfId="6" applyFont="1" applyBorder="1" applyAlignment="1">
      <alignment horizontal="center" vertical="top" wrapText="1"/>
    </xf>
    <xf numFmtId="0" fontId="16" fillId="3" borderId="4" xfId="6" applyFont="1" applyFill="1" applyBorder="1" applyAlignment="1">
      <alignment horizontal="center" vertical="center" wrapText="1"/>
    </xf>
    <xf numFmtId="0" fontId="16" fillId="16" borderId="1" xfId="6" applyFont="1" applyFill="1" applyBorder="1" applyAlignment="1">
      <alignment horizontal="left" vertical="center" wrapText="1"/>
    </xf>
    <xf numFmtId="0" fontId="16" fillId="16" borderId="2" xfId="6" applyFont="1" applyFill="1" applyBorder="1" applyAlignment="1">
      <alignment horizontal="left" vertical="center" wrapText="1"/>
    </xf>
    <xf numFmtId="0" fontId="16" fillId="16" borderId="5" xfId="6" applyFont="1" applyFill="1" applyBorder="1" applyAlignment="1">
      <alignment horizontal="left" vertical="center" wrapText="1"/>
    </xf>
    <xf numFmtId="0" fontId="16" fillId="16" borderId="15" xfId="6" applyFont="1" applyFill="1" applyBorder="1" applyAlignment="1">
      <alignment horizontal="left" vertical="center" wrapText="1"/>
    </xf>
    <xf numFmtId="0" fontId="16" fillId="16" borderId="6" xfId="6" applyFont="1" applyFill="1" applyBorder="1" applyAlignment="1">
      <alignment horizontal="left" vertical="center" wrapText="1"/>
    </xf>
    <xf numFmtId="0" fontId="16" fillId="0" borderId="1" xfId="6" applyFont="1" applyBorder="1" applyAlignment="1">
      <alignment horizontal="center" vertical="center" wrapText="1"/>
    </xf>
    <xf numFmtId="0" fontId="16" fillId="0" borderId="2" xfId="6" applyFont="1" applyBorder="1" applyAlignment="1">
      <alignment horizontal="center" vertical="center" wrapText="1"/>
    </xf>
    <xf numFmtId="0" fontId="16" fillId="0" borderId="3" xfId="6" applyFont="1" applyBorder="1" applyAlignment="1">
      <alignment horizontal="center" vertical="center" wrapText="1"/>
    </xf>
    <xf numFmtId="0" fontId="67" fillId="0" borderId="4" xfId="0" applyFont="1" applyBorder="1" applyAlignment="1">
      <alignment horizontal="center" vertical="center" wrapText="1"/>
    </xf>
    <xf numFmtId="0" fontId="64" fillId="0" borderId="0" xfId="6" applyFont="1" applyAlignment="1">
      <alignment horizontal="center" wrapText="1"/>
    </xf>
    <xf numFmtId="9" fontId="16" fillId="0" borderId="4" xfId="7" applyFont="1" applyBorder="1" applyAlignment="1">
      <alignment horizontal="center" vertical="center" wrapText="1"/>
    </xf>
    <xf numFmtId="0" fontId="16" fillId="0" borderId="4" xfId="6" applyFont="1" applyBorder="1" applyAlignment="1">
      <alignment horizontal="center" vertical="center" wrapText="1"/>
    </xf>
    <xf numFmtId="0" fontId="16" fillId="0" borderId="5" xfId="6" applyFont="1" applyBorder="1" applyAlignment="1">
      <alignment horizontal="center" vertical="center" wrapText="1"/>
    </xf>
    <xf numFmtId="0" fontId="16" fillId="0" borderId="6" xfId="6" applyFont="1" applyBorder="1" applyAlignment="1">
      <alignment horizontal="center" vertical="center" wrapText="1"/>
    </xf>
    <xf numFmtId="0" fontId="16" fillId="0" borderId="8" xfId="6" applyFont="1" applyBorder="1" applyAlignment="1">
      <alignment horizontal="center" vertical="center" wrapText="1"/>
    </xf>
    <xf numFmtId="0" fontId="16" fillId="0" borderId="9" xfId="6" applyFont="1" applyBorder="1" applyAlignment="1">
      <alignment horizontal="center" vertical="center" wrapText="1"/>
    </xf>
    <xf numFmtId="0" fontId="16" fillId="0" borderId="7" xfId="6" applyFont="1" applyBorder="1" applyAlignment="1">
      <alignment horizontal="center" vertical="center" wrapText="1"/>
    </xf>
    <xf numFmtId="0" fontId="16" fillId="0" borderId="10" xfId="6" applyFont="1" applyBorder="1" applyAlignment="1">
      <alignment horizontal="center" vertical="center" wrapText="1"/>
    </xf>
    <xf numFmtId="0" fontId="0" fillId="14" borderId="0" xfId="0" applyFill="1"/>
  </cellXfs>
  <cellStyles count="60">
    <cellStyle name="Comma [0] 2" xfId="3" xr:uid="{00000000-0005-0000-0000-000000000000}"/>
    <cellStyle name="Comma [0] 2 2" xfId="16" xr:uid="{00000000-0005-0000-0000-000001000000}"/>
    <cellStyle name="Comma [0] 2 2 2" xfId="44" xr:uid="{00000000-0005-0000-0000-000002000000}"/>
    <cellStyle name="Comma [0] 2 3" xfId="24" xr:uid="{00000000-0005-0000-0000-000003000000}"/>
    <cellStyle name="Comma [0] 2 3 2" xfId="50" xr:uid="{00000000-0005-0000-0000-000004000000}"/>
    <cellStyle name="Comma [0] 2 4" xfId="32" xr:uid="{00000000-0005-0000-0000-000005000000}"/>
    <cellStyle name="Comma [0] 2 4 2" xfId="58" xr:uid="{00000000-0005-0000-0000-000006000000}"/>
    <cellStyle name="Comma [0] 2 5" xfId="36" xr:uid="{00000000-0005-0000-0000-000007000000}"/>
    <cellStyle name="Normal" xfId="0" builtinId="0"/>
    <cellStyle name="Normal 2" xfId="11" xr:uid="{00000000-0005-0000-0000-000009000000}"/>
    <cellStyle name="Normal 2 2" xfId="4" xr:uid="{00000000-0005-0000-0000-00000A000000}"/>
    <cellStyle name="Normal 2 2 2" xfId="9" xr:uid="{00000000-0005-0000-0000-00000B000000}"/>
    <cellStyle name="Normal 2 2 2 2" xfId="20" xr:uid="{00000000-0005-0000-0000-00000C000000}"/>
    <cellStyle name="Normal 2 3" xfId="5" xr:uid="{00000000-0005-0000-0000-00000D000000}"/>
    <cellStyle name="Normal 2 3 2" xfId="10" xr:uid="{00000000-0005-0000-0000-00000E000000}"/>
    <cellStyle name="Normal 2 3 2 2" xfId="21" xr:uid="{00000000-0005-0000-0000-00000F000000}"/>
    <cellStyle name="Normal 3" xfId="2" xr:uid="{00000000-0005-0000-0000-000010000000}"/>
    <cellStyle name="Normal 3 2" xfId="6" xr:uid="{00000000-0005-0000-0000-000011000000}"/>
    <cellStyle name="Normal 3 2 2" xfId="12" xr:uid="{00000000-0005-0000-0000-000012000000}"/>
    <cellStyle name="Normal 3 2 2 2" xfId="40" xr:uid="{00000000-0005-0000-0000-000013000000}"/>
    <cellStyle name="Normal 3 2 3" xfId="17" xr:uid="{00000000-0005-0000-0000-000014000000}"/>
    <cellStyle name="Normal 3 2 3 2" xfId="45" xr:uid="{00000000-0005-0000-0000-000015000000}"/>
    <cellStyle name="Normal 3 2 4" xfId="25" xr:uid="{00000000-0005-0000-0000-000016000000}"/>
    <cellStyle name="Normal 3 2 4 2" xfId="51" xr:uid="{00000000-0005-0000-0000-000017000000}"/>
    <cellStyle name="Normal 3 2 5" xfId="30" xr:uid="{00000000-0005-0000-0000-000018000000}"/>
    <cellStyle name="Normal 3 2 5 2" xfId="56" xr:uid="{00000000-0005-0000-0000-000019000000}"/>
    <cellStyle name="Normal 3 2 6" xfId="37" xr:uid="{00000000-0005-0000-0000-00001A000000}"/>
    <cellStyle name="Normal 3 3" xfId="15" xr:uid="{00000000-0005-0000-0000-00001B000000}"/>
    <cellStyle name="Normal 3 3 2" xfId="43" xr:uid="{00000000-0005-0000-0000-00001C000000}"/>
    <cellStyle name="Normal 3 4" xfId="23" xr:uid="{00000000-0005-0000-0000-00001D000000}"/>
    <cellStyle name="Normal 3 4 2" xfId="49" xr:uid="{00000000-0005-0000-0000-00001E000000}"/>
    <cellStyle name="Normal 3 5" xfId="35" xr:uid="{00000000-0005-0000-0000-00001F000000}"/>
    <cellStyle name="Normal 4" xfId="8" xr:uid="{00000000-0005-0000-0000-000020000000}"/>
    <cellStyle name="Normal 4 2" xfId="19" xr:uid="{00000000-0005-0000-0000-000021000000}"/>
    <cellStyle name="Normal 4 2 2" xfId="47" xr:uid="{00000000-0005-0000-0000-000022000000}"/>
    <cellStyle name="Normal 4 3" xfId="27" xr:uid="{00000000-0005-0000-0000-000023000000}"/>
    <cellStyle name="Normal 4 3 2" xfId="53" xr:uid="{00000000-0005-0000-0000-000024000000}"/>
    <cellStyle name="Normal 4 4" xfId="33" xr:uid="{00000000-0005-0000-0000-000025000000}"/>
    <cellStyle name="Normal 4 4 2" xfId="59" xr:uid="{00000000-0005-0000-0000-000026000000}"/>
    <cellStyle name="Normal 4 5" xfId="39" xr:uid="{00000000-0005-0000-0000-000027000000}"/>
    <cellStyle name="Normal 5" xfId="28" xr:uid="{00000000-0005-0000-0000-000028000000}"/>
    <cellStyle name="Normal 5 2" xfId="54" xr:uid="{00000000-0005-0000-0000-000029000000}"/>
    <cellStyle name="Percent" xfId="1" builtinId="5"/>
    <cellStyle name="Percent 2" xfId="7" xr:uid="{00000000-0005-0000-0000-00002B000000}"/>
    <cellStyle name="Percent 2 2" xfId="13" xr:uid="{00000000-0005-0000-0000-00002C000000}"/>
    <cellStyle name="Percent 2 2 2" xfId="41" xr:uid="{00000000-0005-0000-0000-00002D000000}"/>
    <cellStyle name="Percent 2 3" xfId="18" xr:uid="{00000000-0005-0000-0000-00002E000000}"/>
    <cellStyle name="Percent 2 3 2" xfId="46" xr:uid="{00000000-0005-0000-0000-00002F000000}"/>
    <cellStyle name="Percent 2 4" xfId="26" xr:uid="{00000000-0005-0000-0000-000030000000}"/>
    <cellStyle name="Percent 2 4 2" xfId="52" xr:uid="{00000000-0005-0000-0000-000031000000}"/>
    <cellStyle name="Percent 2 5" xfId="31" xr:uid="{00000000-0005-0000-0000-000032000000}"/>
    <cellStyle name="Percent 2 5 2" xfId="57" xr:uid="{00000000-0005-0000-0000-000033000000}"/>
    <cellStyle name="Percent 2 6" xfId="38" xr:uid="{00000000-0005-0000-0000-000034000000}"/>
    <cellStyle name="Percent 3" xfId="14" xr:uid="{00000000-0005-0000-0000-000035000000}"/>
    <cellStyle name="Percent 3 2" xfId="42" xr:uid="{00000000-0005-0000-0000-000036000000}"/>
    <cellStyle name="Percent 4" xfId="22" xr:uid="{00000000-0005-0000-0000-000037000000}"/>
    <cellStyle name="Percent 4 2" xfId="48" xr:uid="{00000000-0005-0000-0000-000038000000}"/>
    <cellStyle name="Percent 5" xfId="29" xr:uid="{00000000-0005-0000-0000-000039000000}"/>
    <cellStyle name="Percent 5 2" xfId="55" xr:uid="{00000000-0005-0000-0000-00003A000000}"/>
    <cellStyle name="Percent 6" xfId="34"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KINERJA ADMINISTRASI DAN MANAJEMEN</a:t>
            </a:r>
          </a:p>
        </c:rich>
      </c:tx>
      <c:overlay val="0"/>
    </c:title>
    <c:autoTitleDeleted val="0"/>
    <c:plotArea>
      <c:layout/>
      <c:radarChart>
        <c:radarStyle val="marker"/>
        <c:varyColors val="0"/>
        <c:ser>
          <c:idx val="0"/>
          <c:order val="0"/>
          <c:tx>
            <c:v>Target</c:v>
          </c:tx>
          <c:cat>
            <c:strRef>
              <c:f>' Chart manajemen'!$B$3:$B$8</c:f>
              <c:strCache>
                <c:ptCount val="6"/>
                <c:pt idx="0">
                  <c:v>Manajemen Umum</c:v>
                </c:pt>
                <c:pt idx="1">
                  <c:v>Manajemen Peralatan dan Sarana Prasarana</c:v>
                </c:pt>
                <c:pt idx="2">
                  <c:v>Manajemen Keuangan </c:v>
                </c:pt>
                <c:pt idx="3">
                  <c:v>Manajemen Sumber Daya Manusia</c:v>
                </c:pt>
                <c:pt idx="4">
                  <c:v>Manajemen Pelayanan Kefarmasian </c:v>
                </c:pt>
                <c:pt idx="5">
                  <c:v>Manajemen Pengelolaan Data dan Informasi di Puskesmas (Puskesmas sebagai bank data)</c:v>
                </c:pt>
              </c:strCache>
            </c:strRef>
          </c:cat>
          <c:val>
            <c:numRef>
              <c:f>' Chart manajemen'!$C$3:$C$8</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BCE9-4C14-A1E4-6D02B69124E3}"/>
            </c:ext>
          </c:extLst>
        </c:ser>
        <c:ser>
          <c:idx val="1"/>
          <c:order val="1"/>
          <c:tx>
            <c:v>Capaian</c:v>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Chart manajemen'!$B$3:$B$8</c:f>
              <c:strCache>
                <c:ptCount val="6"/>
                <c:pt idx="0">
                  <c:v>Manajemen Umum</c:v>
                </c:pt>
                <c:pt idx="1">
                  <c:v>Manajemen Peralatan dan Sarana Prasarana</c:v>
                </c:pt>
                <c:pt idx="2">
                  <c:v>Manajemen Keuangan </c:v>
                </c:pt>
                <c:pt idx="3">
                  <c:v>Manajemen Sumber Daya Manusia</c:v>
                </c:pt>
                <c:pt idx="4">
                  <c:v>Manajemen Pelayanan Kefarmasian </c:v>
                </c:pt>
                <c:pt idx="5">
                  <c:v>Manajemen Pengelolaan Data dan Informasi di Puskesmas (Puskesmas sebagai bank data)</c:v>
                </c:pt>
              </c:strCache>
            </c:strRef>
          </c:cat>
          <c:val>
            <c:numRef>
              <c:f>' Chart manajemen'!$D$3:$D$8</c:f>
              <c:numCache>
                <c:formatCode>0.00</c:formatCode>
                <c:ptCount val="6"/>
                <c:pt idx="0">
                  <c:v>9.4117647058823533</c:v>
                </c:pt>
                <c:pt idx="1">
                  <c:v>9.1999999999999993</c:v>
                </c:pt>
                <c:pt idx="2">
                  <c:v>10</c:v>
                </c:pt>
                <c:pt idx="3">
                  <c:v>10</c:v>
                </c:pt>
                <c:pt idx="4">
                  <c:v>9.6666666666666661</c:v>
                </c:pt>
                <c:pt idx="5">
                  <c:v>10</c:v>
                </c:pt>
              </c:numCache>
            </c:numRef>
          </c:val>
          <c:extLst>
            <c:ext xmlns:c16="http://schemas.microsoft.com/office/drawing/2014/chart" uri="{C3380CC4-5D6E-409C-BE32-E72D297353CC}">
              <c16:uniqueId val="{00000001-BCE9-4C14-A1E4-6D02B69124E3}"/>
            </c:ext>
          </c:extLst>
        </c:ser>
        <c:dLbls>
          <c:showLegendKey val="0"/>
          <c:showVal val="0"/>
          <c:showCatName val="0"/>
          <c:showSerName val="0"/>
          <c:showPercent val="0"/>
          <c:showBubbleSize val="0"/>
        </c:dLbls>
        <c:axId val="44628608"/>
        <c:axId val="44708224"/>
      </c:radarChart>
      <c:catAx>
        <c:axId val="44628608"/>
        <c:scaling>
          <c:orientation val="minMax"/>
        </c:scaling>
        <c:delete val="0"/>
        <c:axPos val="b"/>
        <c:majorGridlines/>
        <c:numFmt formatCode="General" sourceLinked="0"/>
        <c:majorTickMark val="none"/>
        <c:minorTickMark val="none"/>
        <c:tickLblPos val="nextTo"/>
        <c:spPr>
          <a:ln w="9525">
            <a:noFill/>
          </a:ln>
        </c:spPr>
        <c:crossAx val="44708224"/>
        <c:crosses val="autoZero"/>
        <c:auto val="1"/>
        <c:lblAlgn val="ctr"/>
        <c:lblOffset val="100"/>
        <c:noMultiLvlLbl val="0"/>
      </c:catAx>
      <c:valAx>
        <c:axId val="44708224"/>
        <c:scaling>
          <c:orientation val="minMax"/>
        </c:scaling>
        <c:delete val="0"/>
        <c:axPos val="l"/>
        <c:majorGridlines/>
        <c:numFmt formatCode="General" sourceLinked="1"/>
        <c:majorTickMark val="none"/>
        <c:minorTickMark val="none"/>
        <c:tickLblPos val="nextTo"/>
        <c:crossAx val="44628608"/>
        <c:crosses val="autoZero"/>
        <c:crossBetween val="between"/>
      </c:valAx>
    </c:plotArea>
    <c:legend>
      <c:legendPos val="b"/>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KINERJA UKM ESENSIAL</a:t>
            </a:r>
          </a:p>
        </c:rich>
      </c:tx>
      <c:overlay val="0"/>
    </c:title>
    <c:autoTitleDeleted val="0"/>
    <c:plotArea>
      <c:layout/>
      <c:radarChart>
        <c:radarStyle val="marker"/>
        <c:varyColors val="0"/>
        <c:ser>
          <c:idx val="0"/>
          <c:order val="0"/>
          <c:tx>
            <c:v>Target</c:v>
          </c:tx>
          <c:cat>
            <c:strRef>
              <c:f>'Chart UKM esen'!$F$3:$F$8</c:f>
              <c:strCache>
                <c:ptCount val="6"/>
                <c:pt idx="0">
                  <c:v>Promosi Kesehatan</c:v>
                </c:pt>
                <c:pt idx="1">
                  <c:v>Kesehatan Lingkungan</c:v>
                </c:pt>
                <c:pt idx="2">
                  <c:v>Pencegahan dan Pengendalian Penyakit</c:v>
                </c:pt>
                <c:pt idx="3">
                  <c:v>Pelayanan Kesehatan keluarga</c:v>
                </c:pt>
                <c:pt idx="4">
                  <c:v>Pelayanan Gizi</c:v>
                </c:pt>
                <c:pt idx="5">
                  <c:v>Perkesmas</c:v>
                </c:pt>
              </c:strCache>
            </c:strRef>
          </c:cat>
          <c:val>
            <c:numRef>
              <c:f>'Chart UKM esen'!$G$3:$G$8</c:f>
              <c:numCache>
                <c:formatCode>0%</c:formatCode>
                <c:ptCount val="6"/>
                <c:pt idx="0">
                  <c:v>1</c:v>
                </c:pt>
                <c:pt idx="1">
                  <c:v>1</c:v>
                </c:pt>
                <c:pt idx="2">
                  <c:v>1</c:v>
                </c:pt>
                <c:pt idx="3">
                  <c:v>1</c:v>
                </c:pt>
                <c:pt idx="4">
                  <c:v>1</c:v>
                </c:pt>
                <c:pt idx="5">
                  <c:v>1</c:v>
                </c:pt>
              </c:numCache>
            </c:numRef>
          </c:val>
          <c:extLst>
            <c:ext xmlns:c16="http://schemas.microsoft.com/office/drawing/2014/chart" uri="{C3380CC4-5D6E-409C-BE32-E72D297353CC}">
              <c16:uniqueId val="{00000000-3459-48A7-8C71-5D512E94C6A7}"/>
            </c:ext>
          </c:extLst>
        </c:ser>
        <c:ser>
          <c:idx val="1"/>
          <c:order val="1"/>
          <c:tx>
            <c:v>capaian</c:v>
          </c:tx>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'Chart UKM esen'!$F$3:$F$8</c:f>
              <c:strCache>
                <c:ptCount val="6"/>
                <c:pt idx="0">
                  <c:v>Promosi Kesehatan</c:v>
                </c:pt>
                <c:pt idx="1">
                  <c:v>Kesehatan Lingkungan</c:v>
                </c:pt>
                <c:pt idx="2">
                  <c:v>Pencegahan dan Pengendalian Penyakit</c:v>
                </c:pt>
                <c:pt idx="3">
                  <c:v>Pelayanan Kesehatan keluarga</c:v>
                </c:pt>
                <c:pt idx="4">
                  <c:v>Pelayanan Gizi</c:v>
                </c:pt>
                <c:pt idx="5">
                  <c:v>Perkesmas</c:v>
                </c:pt>
              </c:strCache>
            </c:strRef>
          </c:cat>
          <c:val>
            <c:numRef>
              <c:f>'Chart UKM esen'!$H$3:$H$8</c:f>
              <c:numCache>
                <c:formatCode>0%</c:formatCode>
                <c:ptCount val="6"/>
                <c:pt idx="0">
                  <c:v>1.1331666666666667</c:v>
                </c:pt>
                <c:pt idx="1">
                  <c:v>0.9325</c:v>
                </c:pt>
                <c:pt idx="2">
                  <c:v>0.72423263856818865</c:v>
                </c:pt>
                <c:pt idx="3">
                  <c:v>0.86394791666666659</c:v>
                </c:pt>
                <c:pt idx="4">
                  <c:v>0.92389944228318932</c:v>
                </c:pt>
                <c:pt idx="5">
                  <c:v>1.0325</c:v>
                </c:pt>
              </c:numCache>
            </c:numRef>
          </c:val>
          <c:extLst>
            <c:ext xmlns:c16="http://schemas.microsoft.com/office/drawing/2014/chart" uri="{C3380CC4-5D6E-409C-BE32-E72D297353CC}">
              <c16:uniqueId val="{00000001-3459-48A7-8C71-5D512E94C6A7}"/>
            </c:ext>
          </c:extLst>
        </c:ser>
        <c:dLbls>
          <c:showLegendKey val="0"/>
          <c:showVal val="0"/>
          <c:showCatName val="0"/>
          <c:showSerName val="0"/>
          <c:showPercent val="0"/>
          <c:showBubbleSize val="0"/>
        </c:dLbls>
        <c:axId val="106191488"/>
        <c:axId val="106197376"/>
      </c:radarChart>
      <c:catAx>
        <c:axId val="106191488"/>
        <c:scaling>
          <c:orientation val="minMax"/>
        </c:scaling>
        <c:delete val="0"/>
        <c:axPos val="b"/>
        <c:majorGridlines/>
        <c:numFmt formatCode="General" sourceLinked="0"/>
        <c:majorTickMark val="none"/>
        <c:minorTickMark val="none"/>
        <c:tickLblPos val="nextTo"/>
        <c:spPr>
          <a:ln w="9525">
            <a:noFill/>
          </a:ln>
        </c:spPr>
        <c:crossAx val="106197376"/>
        <c:crosses val="autoZero"/>
        <c:auto val="1"/>
        <c:lblAlgn val="ctr"/>
        <c:lblOffset val="100"/>
        <c:noMultiLvlLbl val="0"/>
      </c:catAx>
      <c:valAx>
        <c:axId val="106197376"/>
        <c:scaling>
          <c:orientation val="minMax"/>
        </c:scaling>
        <c:delete val="0"/>
        <c:axPos val="l"/>
        <c:majorGridlines/>
        <c:numFmt formatCode="0%" sourceLinked="1"/>
        <c:majorTickMark val="none"/>
        <c:minorTickMark val="none"/>
        <c:tickLblPos val="nextTo"/>
        <c:crossAx val="106191488"/>
        <c:crosses val="autoZero"/>
        <c:crossBetween val="between"/>
      </c:valAx>
    </c:plotArea>
    <c:legend>
      <c:legendPos val="r"/>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cat>
            <c:strRef>
              <c:f>'Chart mutu'!$B$3:$B$5</c:f>
              <c:strCache>
                <c:ptCount val="3"/>
                <c:pt idx="0">
                  <c:v>Kinerja Sasaran Keselamatan Pasien</c:v>
                </c:pt>
                <c:pt idx="1">
                  <c:v>Kinerja PPI</c:v>
                </c:pt>
                <c:pt idx="2">
                  <c:v>Indikator Nasional Mutu</c:v>
                </c:pt>
              </c:strCache>
            </c:strRef>
          </c:cat>
          <c:val>
            <c:numRef>
              <c:f>'Chart mutu'!$C$3:$C$5</c:f>
              <c:numCache>
                <c:formatCode>0%</c:formatCode>
                <c:ptCount val="3"/>
                <c:pt idx="0">
                  <c:v>1</c:v>
                </c:pt>
                <c:pt idx="1">
                  <c:v>1</c:v>
                </c:pt>
                <c:pt idx="2">
                  <c:v>1</c:v>
                </c:pt>
              </c:numCache>
            </c:numRef>
          </c:val>
          <c:extLst>
            <c:ext xmlns:c16="http://schemas.microsoft.com/office/drawing/2014/chart" uri="{C3380CC4-5D6E-409C-BE32-E72D297353CC}">
              <c16:uniqueId val="{00000000-0DCF-4756-BD4D-F8693B737065}"/>
            </c:ext>
          </c:extLst>
        </c:ser>
        <c:ser>
          <c:idx val="1"/>
          <c:order val="1"/>
          <c:cat>
            <c:strRef>
              <c:f>'Chart mutu'!$B$3:$B$5</c:f>
              <c:strCache>
                <c:ptCount val="3"/>
                <c:pt idx="0">
                  <c:v>Kinerja Sasaran Keselamatan Pasien</c:v>
                </c:pt>
                <c:pt idx="1">
                  <c:v>Kinerja PPI</c:v>
                </c:pt>
                <c:pt idx="2">
                  <c:v>Indikator Nasional Mutu</c:v>
                </c:pt>
              </c:strCache>
            </c:strRef>
          </c:cat>
          <c:val>
            <c:numRef>
              <c:f>'Chart mutu'!$D$3:$D$5</c:f>
              <c:numCache>
                <c:formatCode>0%</c:formatCode>
                <c:ptCount val="3"/>
                <c:pt idx="0">
                  <c:v>0.98499999999999999</c:v>
                </c:pt>
                <c:pt idx="1">
                  <c:v>0.95907220979138164</c:v>
                </c:pt>
                <c:pt idx="2">
                  <c:v>0.93599142738243868</c:v>
                </c:pt>
              </c:numCache>
            </c:numRef>
          </c:val>
          <c:extLst>
            <c:ext xmlns:c16="http://schemas.microsoft.com/office/drawing/2014/chart" uri="{C3380CC4-5D6E-409C-BE32-E72D297353CC}">
              <c16:uniqueId val="{00000001-0DCF-4756-BD4D-F8693B737065}"/>
            </c:ext>
          </c:extLst>
        </c:ser>
        <c:dLbls>
          <c:showLegendKey val="0"/>
          <c:showVal val="0"/>
          <c:showCatName val="0"/>
          <c:showSerName val="0"/>
          <c:showPercent val="0"/>
          <c:showBubbleSize val="0"/>
        </c:dLbls>
        <c:axId val="106227968"/>
        <c:axId val="108466176"/>
      </c:radarChart>
      <c:catAx>
        <c:axId val="106227968"/>
        <c:scaling>
          <c:orientation val="minMax"/>
        </c:scaling>
        <c:delete val="0"/>
        <c:axPos val="b"/>
        <c:majorGridlines/>
        <c:numFmt formatCode="General" sourceLinked="0"/>
        <c:majorTickMark val="none"/>
        <c:minorTickMark val="none"/>
        <c:tickLblPos val="nextTo"/>
        <c:spPr>
          <a:ln w="9525">
            <a:noFill/>
          </a:ln>
        </c:spPr>
        <c:crossAx val="108466176"/>
        <c:crosses val="autoZero"/>
        <c:auto val="1"/>
        <c:lblAlgn val="ctr"/>
        <c:lblOffset val="100"/>
        <c:noMultiLvlLbl val="0"/>
      </c:catAx>
      <c:valAx>
        <c:axId val="108466176"/>
        <c:scaling>
          <c:orientation val="minMax"/>
        </c:scaling>
        <c:delete val="0"/>
        <c:axPos val="l"/>
        <c:majorGridlines/>
        <c:numFmt formatCode="0%" sourceLinked="1"/>
        <c:majorTickMark val="none"/>
        <c:minorTickMark val="none"/>
        <c:tickLblPos val="nextTo"/>
        <c:crossAx val="106227968"/>
        <c:crosses val="autoZero"/>
        <c:crossBetween val="between"/>
      </c:valAx>
    </c:plotArea>
    <c:legend>
      <c:legendPos val="r"/>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5013054425321"/>
          <c:y val="0.24624099872131369"/>
          <c:w val="0.41481452318460194"/>
          <c:h val="0.69135753864100324"/>
        </c:manualLayout>
      </c:layout>
      <c:radarChart>
        <c:radarStyle val="marker"/>
        <c:varyColors val="0"/>
        <c:ser>
          <c:idx val="0"/>
          <c:order val="0"/>
          <c:tx>
            <c:strRef>
              <c:f>'Chart pengembangan'!$C$2</c:f>
              <c:strCache>
                <c:ptCount val="1"/>
                <c:pt idx="0">
                  <c:v>Target</c:v>
                </c:pt>
              </c:strCache>
            </c:strRef>
          </c:tx>
          <c:marker>
            <c:symbol val="none"/>
          </c:marker>
          <c:cat>
            <c:strRef>
              <c:f>'Chart pengembangan'!$B$3:$B$5</c:f>
              <c:strCache>
                <c:ptCount val="3"/>
                <c:pt idx="0">
                  <c:v>PELAYANAN  KESEHATAN GIGI MASYARAKAT (UKGM)</c:v>
                </c:pt>
                <c:pt idx="1">
                  <c:v>PELAYANAN KESEHATAN KERJA</c:v>
                </c:pt>
                <c:pt idx="2">
                  <c:v>PELAYANAN KESEHATAN OLAH RAGA</c:v>
                </c:pt>
              </c:strCache>
            </c:strRef>
          </c:cat>
          <c:val>
            <c:numRef>
              <c:f>'Chart pengembangan'!$C$3:$C$5</c:f>
              <c:numCache>
                <c:formatCode>0%</c:formatCode>
                <c:ptCount val="3"/>
                <c:pt idx="0">
                  <c:v>1</c:v>
                </c:pt>
                <c:pt idx="1">
                  <c:v>1</c:v>
                </c:pt>
                <c:pt idx="2">
                  <c:v>1</c:v>
                </c:pt>
              </c:numCache>
            </c:numRef>
          </c:val>
          <c:extLst>
            <c:ext xmlns:c16="http://schemas.microsoft.com/office/drawing/2014/chart" uri="{C3380CC4-5D6E-409C-BE32-E72D297353CC}">
              <c16:uniqueId val="{00000000-4F27-45D4-A42A-1D6B2A20DB03}"/>
            </c:ext>
          </c:extLst>
        </c:ser>
        <c:ser>
          <c:idx val="1"/>
          <c:order val="1"/>
          <c:tx>
            <c:strRef>
              <c:f>'Chart pengembangan'!$D$2</c:f>
              <c:strCache>
                <c:ptCount val="1"/>
                <c:pt idx="0">
                  <c:v>capaian</c:v>
                </c:pt>
              </c:strCache>
            </c:strRef>
          </c:tx>
          <c:marker>
            <c:symbol val="none"/>
          </c:marker>
          <c:cat>
            <c:strRef>
              <c:f>'Chart pengembangan'!$B$3:$B$5</c:f>
              <c:strCache>
                <c:ptCount val="3"/>
                <c:pt idx="0">
                  <c:v>PELAYANAN  KESEHATAN GIGI MASYARAKAT (UKGM)</c:v>
                </c:pt>
                <c:pt idx="1">
                  <c:v>PELAYANAN KESEHATAN KERJA</c:v>
                </c:pt>
                <c:pt idx="2">
                  <c:v>PELAYANAN KESEHATAN OLAH RAGA</c:v>
                </c:pt>
              </c:strCache>
            </c:strRef>
          </c:cat>
          <c:val>
            <c:numRef>
              <c:f>'Chart pengembangan'!$D$3:$D$5</c:f>
              <c:numCache>
                <c:formatCode>0%</c:formatCode>
                <c:ptCount val="3"/>
                <c:pt idx="0">
                  <c:v>1</c:v>
                </c:pt>
                <c:pt idx="1">
                  <c:v>0.78700000000000003</c:v>
                </c:pt>
                <c:pt idx="2">
                  <c:v>0</c:v>
                </c:pt>
              </c:numCache>
            </c:numRef>
          </c:val>
          <c:extLst>
            <c:ext xmlns:c16="http://schemas.microsoft.com/office/drawing/2014/chart" uri="{C3380CC4-5D6E-409C-BE32-E72D297353CC}">
              <c16:uniqueId val="{00000001-4F27-45D4-A42A-1D6B2A20DB03}"/>
            </c:ext>
          </c:extLst>
        </c:ser>
        <c:dLbls>
          <c:showLegendKey val="0"/>
          <c:showVal val="0"/>
          <c:showCatName val="0"/>
          <c:showSerName val="0"/>
          <c:showPercent val="0"/>
          <c:showBubbleSize val="0"/>
        </c:dLbls>
        <c:axId val="43890176"/>
        <c:axId val="43891712"/>
      </c:radarChart>
      <c:catAx>
        <c:axId val="43890176"/>
        <c:scaling>
          <c:orientation val="minMax"/>
        </c:scaling>
        <c:delete val="0"/>
        <c:axPos val="b"/>
        <c:majorGridlines/>
        <c:numFmt formatCode="General" sourceLinked="0"/>
        <c:majorTickMark val="out"/>
        <c:minorTickMark val="none"/>
        <c:tickLblPos val="nextTo"/>
        <c:crossAx val="43891712"/>
        <c:crosses val="autoZero"/>
        <c:auto val="1"/>
        <c:lblAlgn val="ctr"/>
        <c:lblOffset val="100"/>
        <c:noMultiLvlLbl val="0"/>
      </c:catAx>
      <c:valAx>
        <c:axId val="43891712"/>
        <c:scaling>
          <c:orientation val="minMax"/>
        </c:scaling>
        <c:delete val="0"/>
        <c:axPos val="l"/>
        <c:majorGridlines/>
        <c:numFmt formatCode="0%" sourceLinked="1"/>
        <c:majorTickMark val="cross"/>
        <c:minorTickMark val="none"/>
        <c:tickLblPos val="nextTo"/>
        <c:crossAx val="438901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a:t>CAPAIAN SPM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520625546806647"/>
          <c:y val="0.21554060950714493"/>
          <c:w val="0.35514326334208224"/>
          <c:h val="0.59190543890347036"/>
        </c:manualLayout>
      </c:layout>
      <c:radarChart>
        <c:radarStyle val="marker"/>
        <c:varyColors val="0"/>
        <c:ser>
          <c:idx val="0"/>
          <c:order val="0"/>
          <c:tx>
            <c:strRef>
              <c:f>SPM!$C$3</c:f>
              <c:strCache>
                <c:ptCount val="1"/>
                <c:pt idx="0">
                  <c:v>TARGET</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SPM!$B$4:$B$15</c:f>
              <c:strCache>
                <c:ptCount val="12"/>
                <c:pt idx="0">
                  <c:v>PELAYANAN IBU HAMIL</c:v>
                </c:pt>
                <c:pt idx="1">
                  <c:v>PELAYANAN IBU BERSALIN</c:v>
                </c:pt>
                <c:pt idx="2">
                  <c:v>PELAYANAN BAYI BARU LAHIR</c:v>
                </c:pt>
                <c:pt idx="3">
                  <c:v>PELAYANAN BALITA</c:v>
                </c:pt>
                <c:pt idx="4">
                  <c:v>SCREENING  KESEHATAN PADA USIA PENDIDIKAN DASAR</c:v>
                </c:pt>
                <c:pt idx="5">
                  <c:v>SCREENING  KESEHATAN PADA USIA 15-59 TAHUN</c:v>
                </c:pt>
                <c:pt idx="6">
                  <c:v>SCREENING  KESEHATAN PADA USIA &gt;60 TAHUN</c:v>
                </c:pt>
                <c:pt idx="7">
                  <c:v>HIPERTENSI</c:v>
                </c:pt>
                <c:pt idx="8">
                  <c:v>DIABETES</c:v>
                </c:pt>
                <c:pt idx="9">
                  <c:v>ODGJ</c:v>
                </c:pt>
                <c:pt idx="10">
                  <c:v>TB</c:v>
                </c:pt>
                <c:pt idx="11">
                  <c:v>HIV</c:v>
                </c:pt>
              </c:strCache>
            </c:strRef>
          </c:cat>
          <c:val>
            <c:numRef>
              <c:f>SPM!$C$4:$C$15</c:f>
              <c:numCache>
                <c:formatCode>0%</c:formatCode>
                <c:ptCount val="12"/>
                <c:pt idx="0">
                  <c:v>1</c:v>
                </c:pt>
                <c:pt idx="1">
                  <c:v>1</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0-BE6F-442D-B466-9443C1EBB047}"/>
            </c:ext>
          </c:extLst>
        </c:ser>
        <c:ser>
          <c:idx val="1"/>
          <c:order val="1"/>
          <c:tx>
            <c:strRef>
              <c:f>SPM!$D$3</c:f>
              <c:strCache>
                <c:ptCount val="1"/>
                <c:pt idx="0">
                  <c:v>CAPAIAN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SPM!$B$4:$B$15</c:f>
              <c:strCache>
                <c:ptCount val="12"/>
                <c:pt idx="0">
                  <c:v>PELAYANAN IBU HAMIL</c:v>
                </c:pt>
                <c:pt idx="1">
                  <c:v>PELAYANAN IBU BERSALIN</c:v>
                </c:pt>
                <c:pt idx="2">
                  <c:v>PELAYANAN BAYI BARU LAHIR</c:v>
                </c:pt>
                <c:pt idx="3">
                  <c:v>PELAYANAN BALITA</c:v>
                </c:pt>
                <c:pt idx="4">
                  <c:v>SCREENING  KESEHATAN PADA USIA PENDIDIKAN DASAR</c:v>
                </c:pt>
                <c:pt idx="5">
                  <c:v>SCREENING  KESEHATAN PADA USIA 15-59 TAHUN</c:v>
                </c:pt>
                <c:pt idx="6">
                  <c:v>SCREENING  KESEHATAN PADA USIA &gt;60 TAHUN</c:v>
                </c:pt>
                <c:pt idx="7">
                  <c:v>HIPERTENSI</c:v>
                </c:pt>
                <c:pt idx="8">
                  <c:v>DIABETES</c:v>
                </c:pt>
                <c:pt idx="9">
                  <c:v>ODGJ</c:v>
                </c:pt>
                <c:pt idx="10">
                  <c:v>TB</c:v>
                </c:pt>
                <c:pt idx="11">
                  <c:v>HIV</c:v>
                </c:pt>
              </c:strCache>
            </c:strRef>
          </c:cat>
          <c:val>
            <c:numRef>
              <c:f>SPM!$D$4:$D$15</c:f>
              <c:numCache>
                <c:formatCode>0%</c:formatCode>
                <c:ptCount val="12"/>
                <c:pt idx="0">
                  <c:v>0.9</c:v>
                </c:pt>
                <c:pt idx="1">
                  <c:v>0</c:v>
                </c:pt>
                <c:pt idx="2">
                  <c:v>0</c:v>
                </c:pt>
                <c:pt idx="3">
                  <c:v>0</c:v>
                </c:pt>
                <c:pt idx="4">
                  <c:v>0.99</c:v>
                </c:pt>
                <c:pt idx="5">
                  <c:v>0.72</c:v>
                </c:pt>
                <c:pt idx="6">
                  <c:v>0</c:v>
                </c:pt>
                <c:pt idx="7">
                  <c:v>1</c:v>
                </c:pt>
                <c:pt idx="8">
                  <c:v>1</c:v>
                </c:pt>
                <c:pt idx="9">
                  <c:v>0</c:v>
                </c:pt>
                <c:pt idx="10">
                  <c:v>0</c:v>
                </c:pt>
                <c:pt idx="11">
                  <c:v>0</c:v>
                </c:pt>
              </c:numCache>
            </c:numRef>
          </c:val>
          <c:extLst>
            <c:ext xmlns:c16="http://schemas.microsoft.com/office/drawing/2014/chart" uri="{C3380CC4-5D6E-409C-BE32-E72D297353CC}">
              <c16:uniqueId val="{00000001-BE6F-442D-B466-9443C1EBB047}"/>
            </c:ext>
          </c:extLst>
        </c:ser>
        <c:dLbls>
          <c:showLegendKey val="0"/>
          <c:showVal val="0"/>
          <c:showCatName val="0"/>
          <c:showSerName val="0"/>
          <c:showPercent val="0"/>
          <c:showBubbleSize val="0"/>
        </c:dLbls>
        <c:axId val="1765556943"/>
        <c:axId val="1765549455"/>
      </c:radarChart>
      <c:catAx>
        <c:axId val="1765556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5549455"/>
        <c:crosses val="autoZero"/>
        <c:auto val="1"/>
        <c:lblAlgn val="ctr"/>
        <c:lblOffset val="100"/>
        <c:noMultiLvlLbl val="0"/>
      </c:catAx>
      <c:valAx>
        <c:axId val="17655494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5556943"/>
        <c:crosses val="autoZero"/>
        <c:crossBetween val="between"/>
      </c:valAx>
      <c:spPr>
        <a:noFill/>
        <a:ln>
          <a:noFill/>
        </a:ln>
        <a:effectLst/>
      </c:spPr>
    </c:plotArea>
    <c:legend>
      <c:legendPos val="t"/>
      <c:layout>
        <c:manualLayout>
          <c:xMode val="edge"/>
          <c:yMode val="edge"/>
          <c:x val="1.9277559055118111E-2"/>
          <c:y val="0.8152314814814815"/>
          <c:w val="0.22533377077865263"/>
          <c:h val="0.166088509769612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79840332458443"/>
          <c:y val="0.31739246135899679"/>
          <c:w val="0.35514326334208224"/>
          <c:h val="0.59190543890347036"/>
        </c:manualLayout>
      </c:layout>
      <c:radarChart>
        <c:radarStyle val="marker"/>
        <c:varyColors val="0"/>
        <c:ser>
          <c:idx val="0"/>
          <c:order val="0"/>
          <c:tx>
            <c:strRef>
              <c:f>'Chart UKP'!$B$3</c:f>
              <c:strCache>
                <c:ptCount val="1"/>
                <c:pt idx="0">
                  <c:v>KINERJA UKPP</c:v>
                </c:pt>
              </c:strCache>
            </c:strRef>
          </c:tx>
          <c:spPr>
            <a:ln w="28575" cap="rnd">
              <a:solidFill>
                <a:schemeClr val="accent1"/>
              </a:solidFill>
              <a:round/>
            </a:ln>
            <a:effectLst/>
          </c:spPr>
          <c:marker>
            <c:symbol val="none"/>
          </c:marker>
          <c:dLbls>
            <c:dLbl>
              <c:idx val="0"/>
              <c:layout>
                <c:manualLayout>
                  <c:x val="6.9444444444444448E-2"/>
                  <c:y val="-0.18518518518518517"/>
                </c:manualLayout>
              </c:layout>
              <c:tx>
                <c:rich>
                  <a:bodyPr/>
                  <a:lstStyle/>
                  <a:p>
                    <a:r>
                      <a:rPr lang="en-US"/>
                      <a:t>83,74 %</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BC4F-4A28-9364-23A71AE50EB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'Chart UKP'!$C$3</c:f>
              <c:numCache>
                <c:formatCode>0.00%</c:formatCode>
                <c:ptCount val="1"/>
                <c:pt idx="0">
                  <c:v>0</c:v>
                </c:pt>
              </c:numCache>
            </c:numRef>
          </c:val>
          <c:extLst>
            <c:ext xmlns:c16="http://schemas.microsoft.com/office/drawing/2014/chart" uri="{C3380CC4-5D6E-409C-BE32-E72D297353CC}">
              <c16:uniqueId val="{00000000-BC4F-4A28-9364-23A71AE50EBF}"/>
            </c:ext>
          </c:extLst>
        </c:ser>
        <c:dLbls>
          <c:showLegendKey val="0"/>
          <c:showVal val="1"/>
          <c:showCatName val="0"/>
          <c:showSerName val="0"/>
          <c:showPercent val="0"/>
          <c:showBubbleSize val="0"/>
        </c:dLbls>
        <c:axId val="1769875183"/>
        <c:axId val="1769883503"/>
      </c:radarChart>
      <c:catAx>
        <c:axId val="1769875183"/>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69883503"/>
        <c:crosses val="autoZero"/>
        <c:auto val="1"/>
        <c:lblAlgn val="ctr"/>
        <c:lblOffset val="100"/>
        <c:noMultiLvlLbl val="0"/>
      </c:catAx>
      <c:valAx>
        <c:axId val="1769883503"/>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176987518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179387</xdr:colOff>
      <xdr:row>8</xdr:row>
      <xdr:rowOff>177800</xdr:rowOff>
    </xdr:from>
    <xdr:to>
      <xdr:col>3</xdr:col>
      <xdr:colOff>1011237</xdr:colOff>
      <xdr:row>27</xdr:row>
      <xdr:rowOff>165100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204787</xdr:colOff>
      <xdr:row>9</xdr:row>
      <xdr:rowOff>19049</xdr:rowOff>
    </xdr:from>
    <xdr:to>
      <xdr:col>9</xdr:col>
      <xdr:colOff>404812</xdr:colOff>
      <xdr:row>26</xdr:row>
      <xdr:rowOff>47624</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366712</xdr:colOff>
      <xdr:row>6</xdr:row>
      <xdr:rowOff>38099</xdr:rowOff>
    </xdr:from>
    <xdr:to>
      <xdr:col>5</xdr:col>
      <xdr:colOff>414337</xdr:colOff>
      <xdr:row>22</xdr:row>
      <xdr:rowOff>123824</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387350</xdr:colOff>
      <xdr:row>6</xdr:row>
      <xdr:rowOff>76200</xdr:rowOff>
    </xdr:from>
    <xdr:to>
      <xdr:col>4</xdr:col>
      <xdr:colOff>92075</xdr:colOff>
      <xdr:row>22</xdr:row>
      <xdr:rowOff>101600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15</xdr:row>
      <xdr:rowOff>185737</xdr:rowOff>
    </xdr:from>
    <xdr:to>
      <xdr:col>3</xdr:col>
      <xdr:colOff>533400</xdr:colOff>
      <xdr:row>30</xdr:row>
      <xdr:rowOff>71437</xdr:rowOff>
    </xdr:to>
    <xdr:graphicFrame macro="">
      <xdr:nvGraphicFramePr>
        <xdr:cNvPr id="4" name="Chart 3">
          <a:extLst>
            <a:ext uri="{FF2B5EF4-FFF2-40B4-BE49-F238E27FC236}">
              <a16:creationId xmlns:a16="http://schemas.microsoft.com/office/drawing/2014/main" id="{95D4E44A-09BD-4FFF-82D6-7EC80B8790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128587</xdr:rowOff>
    </xdr:from>
    <xdr:to>
      <xdr:col>6</xdr:col>
      <xdr:colOff>323850</xdr:colOff>
      <xdr:row>19</xdr:row>
      <xdr:rowOff>14287</xdr:rowOff>
    </xdr:to>
    <xdr:graphicFrame macro="">
      <xdr:nvGraphicFramePr>
        <xdr:cNvPr id="8" name="Chart 7">
          <a:extLst>
            <a:ext uri="{FF2B5EF4-FFF2-40B4-BE49-F238E27FC236}">
              <a16:creationId xmlns:a16="http://schemas.microsoft.com/office/drawing/2014/main" id="{E1FAB945-8472-4188-AAEE-6977C4BB71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1019175</xdr:colOff>
      <xdr:row>9</xdr:row>
      <xdr:rowOff>152400</xdr:rowOff>
    </xdr:from>
    <xdr:to>
      <xdr:col>2</xdr:col>
      <xdr:colOff>1064894</xdr:colOff>
      <xdr:row>10</xdr:row>
      <xdr:rowOff>7619</xdr:rowOff>
    </xdr:to>
    <xdr:sp macro="" textlink="">
      <xdr:nvSpPr>
        <xdr:cNvPr id="9" name="Hexagon 8">
          <a:extLst>
            <a:ext uri="{FF2B5EF4-FFF2-40B4-BE49-F238E27FC236}">
              <a16:creationId xmlns:a16="http://schemas.microsoft.com/office/drawing/2014/main" id="{3127A909-642D-45D6-AC68-40F738D41DB5}"/>
            </a:ext>
          </a:extLst>
        </xdr:cNvPr>
        <xdr:cNvSpPr/>
      </xdr:nvSpPr>
      <xdr:spPr>
        <a:xfrm>
          <a:off x="2286000" y="1885950"/>
          <a:ext cx="45719" cy="45719"/>
        </a:xfrm>
        <a:prstGeom prst="hexagon">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71"/>
  <sheetViews>
    <sheetView zoomScale="60" zoomScaleNormal="60" zoomScaleSheetLayoutView="80" workbookViewId="0">
      <selection sqref="A1:K71"/>
    </sheetView>
  </sheetViews>
  <sheetFormatPr defaultColWidth="9.28515625" defaultRowHeight="15" x14ac:dyDescent="0.25"/>
  <cols>
    <col min="1" max="1" width="4.5703125" style="23" customWidth="1"/>
    <col min="2" max="2" width="10.85546875" style="23" customWidth="1"/>
    <col min="3" max="3" width="22.42578125" style="23" customWidth="1"/>
    <col min="4" max="4" width="11.85546875" style="587" customWidth="1"/>
    <col min="5" max="7" width="10.42578125" style="587" customWidth="1"/>
    <col min="8" max="8" width="8.5703125" style="589" customWidth="1"/>
    <col min="9" max="9" width="16" style="588" customWidth="1"/>
    <col min="10" max="10" width="12.42578125" style="588" customWidth="1"/>
    <col min="11" max="11" width="13.85546875" style="588" customWidth="1"/>
    <col min="12" max="14" width="9.28515625" style="589"/>
    <col min="15" max="16384" width="9.28515625" style="23"/>
  </cols>
  <sheetData>
    <row r="1" spans="1:14" ht="14.25" customHeight="1" x14ac:dyDescent="0.25">
      <c r="A1" s="973" t="s">
        <v>1154</v>
      </c>
      <c r="B1" s="973"/>
      <c r="C1" s="973"/>
      <c r="D1" s="973"/>
      <c r="E1" s="973"/>
      <c r="F1" s="973"/>
      <c r="G1" s="973"/>
      <c r="H1" s="973"/>
      <c r="I1" s="973"/>
      <c r="J1" s="973"/>
      <c r="K1" s="973"/>
    </row>
    <row r="2" spans="1:14" ht="18" customHeight="1" x14ac:dyDescent="0.25">
      <c r="A2" s="976"/>
      <c r="B2" s="976"/>
      <c r="C2" s="976"/>
      <c r="D2" s="976"/>
      <c r="E2" s="976"/>
      <c r="F2" s="976"/>
      <c r="G2" s="976"/>
      <c r="H2" s="590"/>
      <c r="I2" s="820"/>
      <c r="J2" s="820"/>
      <c r="K2" s="820"/>
    </row>
    <row r="3" spans="1:14" ht="18.75" customHeight="1" x14ac:dyDescent="0.25">
      <c r="A3" s="985" t="s">
        <v>0</v>
      </c>
      <c r="B3" s="985" t="s">
        <v>1</v>
      </c>
      <c r="C3" s="985" t="s">
        <v>2</v>
      </c>
      <c r="D3" s="977" t="s">
        <v>3</v>
      </c>
      <c r="E3" s="978"/>
      <c r="F3" s="978"/>
      <c r="G3" s="979"/>
      <c r="H3" s="980" t="s">
        <v>4</v>
      </c>
      <c r="I3" s="974" t="s">
        <v>971</v>
      </c>
      <c r="J3" s="974" t="s">
        <v>972</v>
      </c>
      <c r="K3" s="974" t="s">
        <v>973</v>
      </c>
    </row>
    <row r="4" spans="1:14" ht="27.75" customHeight="1" x14ac:dyDescent="0.25">
      <c r="A4" s="986"/>
      <c r="B4" s="986"/>
      <c r="C4" s="986"/>
      <c r="D4" s="9" t="s">
        <v>5</v>
      </c>
      <c r="E4" s="9" t="s">
        <v>6</v>
      </c>
      <c r="F4" s="9" t="s">
        <v>7</v>
      </c>
      <c r="G4" s="9" t="s">
        <v>8</v>
      </c>
      <c r="H4" s="981"/>
      <c r="I4" s="975"/>
      <c r="J4" s="975"/>
      <c r="K4" s="975"/>
    </row>
    <row r="5" spans="1:14" ht="21.75" customHeight="1" x14ac:dyDescent="0.25">
      <c r="A5" s="20" t="s">
        <v>9</v>
      </c>
      <c r="B5" s="20" t="s">
        <v>10</v>
      </c>
      <c r="C5" s="20" t="s">
        <v>11</v>
      </c>
      <c r="D5" s="20" t="s">
        <v>12</v>
      </c>
      <c r="E5" s="20" t="s">
        <v>13</v>
      </c>
      <c r="F5" s="20" t="s">
        <v>14</v>
      </c>
      <c r="G5" s="20" t="s">
        <v>15</v>
      </c>
      <c r="H5" s="591" t="s">
        <v>16</v>
      </c>
      <c r="I5" s="592" t="s">
        <v>974</v>
      </c>
      <c r="J5" s="592" t="s">
        <v>975</v>
      </c>
      <c r="K5" s="592" t="s">
        <v>976</v>
      </c>
    </row>
    <row r="6" spans="1:14" ht="19.5" customHeight="1" x14ac:dyDescent="0.25">
      <c r="A6" s="160" t="s">
        <v>17</v>
      </c>
      <c r="B6" s="161"/>
      <c r="C6" s="162"/>
      <c r="D6" s="163"/>
      <c r="E6" s="163"/>
      <c r="F6" s="163"/>
      <c r="G6" s="163"/>
      <c r="H6" s="593"/>
      <c r="I6" s="594"/>
      <c r="J6" s="594"/>
      <c r="K6" s="594"/>
    </row>
    <row r="7" spans="1:14" s="549" customFormat="1" ht="35.25" customHeight="1" x14ac:dyDescent="0.25">
      <c r="A7" s="10"/>
      <c r="B7" s="11" t="s">
        <v>18</v>
      </c>
      <c r="C7" s="12"/>
      <c r="D7" s="13"/>
      <c r="E7" s="13"/>
      <c r="F7" s="13"/>
      <c r="G7" s="13"/>
      <c r="H7" s="593"/>
      <c r="I7" s="595"/>
      <c r="J7" s="595"/>
      <c r="K7" s="595"/>
      <c r="L7" s="589"/>
      <c r="M7" s="589"/>
      <c r="N7" s="589"/>
    </row>
    <row r="8" spans="1:14" ht="153" x14ac:dyDescent="0.25">
      <c r="A8" s="550"/>
      <c r="B8" s="12" t="s">
        <v>687</v>
      </c>
      <c r="C8" s="550" t="s">
        <v>19</v>
      </c>
      <c r="D8" s="551" t="s">
        <v>20</v>
      </c>
      <c r="E8" s="551" t="s">
        <v>21</v>
      </c>
      <c r="F8" s="551" t="s">
        <v>22</v>
      </c>
      <c r="G8" s="551" t="s">
        <v>23</v>
      </c>
      <c r="H8" s="596">
        <v>10</v>
      </c>
      <c r="I8" s="595" t="s">
        <v>1224</v>
      </c>
      <c r="J8" s="595"/>
      <c r="K8" s="597" t="s">
        <v>1155</v>
      </c>
    </row>
    <row r="9" spans="1:14" ht="204" x14ac:dyDescent="0.25">
      <c r="A9" s="550"/>
      <c r="B9" s="550" t="s">
        <v>24</v>
      </c>
      <c r="C9" s="550" t="s">
        <v>25</v>
      </c>
      <c r="D9" s="551" t="s">
        <v>26</v>
      </c>
      <c r="E9" s="551" t="s">
        <v>27</v>
      </c>
      <c r="F9" s="551" t="s">
        <v>28</v>
      </c>
      <c r="G9" s="551" t="s">
        <v>29</v>
      </c>
      <c r="H9" s="596">
        <v>10</v>
      </c>
      <c r="I9" s="595" t="s">
        <v>1148</v>
      </c>
      <c r="J9" s="595"/>
      <c r="K9" s="597" t="s">
        <v>1156</v>
      </c>
    </row>
    <row r="10" spans="1:14" ht="140.25" x14ac:dyDescent="0.25">
      <c r="A10" s="550"/>
      <c r="B10" s="550" t="s">
        <v>30</v>
      </c>
      <c r="C10" s="550" t="s">
        <v>31</v>
      </c>
      <c r="D10" s="551" t="s">
        <v>32</v>
      </c>
      <c r="E10" s="551" t="s">
        <v>33</v>
      </c>
      <c r="F10" s="551" t="s">
        <v>34</v>
      </c>
      <c r="G10" s="551" t="s">
        <v>35</v>
      </c>
      <c r="H10" s="596">
        <v>10</v>
      </c>
      <c r="I10" s="595" t="s">
        <v>1149</v>
      </c>
      <c r="J10" s="595"/>
      <c r="K10" s="597" t="s">
        <v>1157</v>
      </c>
    </row>
    <row r="11" spans="1:14" ht="216.75" x14ac:dyDescent="0.25">
      <c r="A11" s="550"/>
      <c r="B11" s="550" t="s">
        <v>36</v>
      </c>
      <c r="C11" s="550" t="s">
        <v>1225</v>
      </c>
      <c r="D11" s="551" t="s">
        <v>37</v>
      </c>
      <c r="E11" s="551" t="s">
        <v>38</v>
      </c>
      <c r="F11" s="551" t="s">
        <v>1226</v>
      </c>
      <c r="G11" s="551" t="s">
        <v>39</v>
      </c>
      <c r="H11" s="596">
        <v>7</v>
      </c>
      <c r="I11" s="595" t="s">
        <v>1106</v>
      </c>
      <c r="J11" s="595" t="s">
        <v>1107</v>
      </c>
      <c r="K11" s="595" t="s">
        <v>1158</v>
      </c>
    </row>
    <row r="12" spans="1:14" ht="140.25" x14ac:dyDescent="0.25">
      <c r="A12" s="550"/>
      <c r="B12" s="550" t="s">
        <v>40</v>
      </c>
      <c r="C12" s="550" t="s">
        <v>41</v>
      </c>
      <c r="D12" s="551" t="s">
        <v>37</v>
      </c>
      <c r="E12" s="551" t="s">
        <v>38</v>
      </c>
      <c r="F12" s="551" t="s">
        <v>42</v>
      </c>
      <c r="G12" s="551" t="s">
        <v>43</v>
      </c>
      <c r="H12" s="596">
        <v>7</v>
      </c>
      <c r="I12" s="595" t="s">
        <v>1108</v>
      </c>
      <c r="J12" s="595" t="s">
        <v>1159</v>
      </c>
      <c r="K12" s="597" t="s">
        <v>1160</v>
      </c>
    </row>
    <row r="13" spans="1:14" s="22" customFormat="1" ht="216.75" x14ac:dyDescent="0.25">
      <c r="A13" s="550"/>
      <c r="B13" s="550" t="s">
        <v>44</v>
      </c>
      <c r="C13" s="550" t="s">
        <v>45</v>
      </c>
      <c r="D13" s="551" t="s">
        <v>46</v>
      </c>
      <c r="E13" s="551" t="s">
        <v>47</v>
      </c>
      <c r="F13" s="551" t="s">
        <v>48</v>
      </c>
      <c r="G13" s="551" t="s">
        <v>49</v>
      </c>
      <c r="H13" s="596">
        <v>10</v>
      </c>
      <c r="I13" s="598" t="s">
        <v>1117</v>
      </c>
      <c r="J13" s="595"/>
      <c r="K13" s="595"/>
      <c r="L13" s="590"/>
      <c r="M13" s="590"/>
      <c r="N13" s="590"/>
    </row>
    <row r="14" spans="1:14" ht="204" x14ac:dyDescent="0.25">
      <c r="A14" s="550"/>
      <c r="B14" s="550" t="s">
        <v>50</v>
      </c>
      <c r="C14" s="552" t="s">
        <v>51</v>
      </c>
      <c r="D14" s="551" t="s">
        <v>52</v>
      </c>
      <c r="E14" s="551" t="s">
        <v>53</v>
      </c>
      <c r="F14" s="551" t="s">
        <v>54</v>
      </c>
      <c r="G14" s="551" t="s">
        <v>55</v>
      </c>
      <c r="H14" s="596">
        <v>6</v>
      </c>
      <c r="I14" s="595" t="s">
        <v>1109</v>
      </c>
      <c r="J14" s="595" t="s">
        <v>1110</v>
      </c>
      <c r="K14" s="595" t="s">
        <v>1161</v>
      </c>
    </row>
    <row r="15" spans="1:14" ht="191.25" x14ac:dyDescent="0.25">
      <c r="A15" s="550"/>
      <c r="B15" s="552" t="s">
        <v>56</v>
      </c>
      <c r="C15" s="552" t="s">
        <v>57</v>
      </c>
      <c r="D15" s="553" t="s">
        <v>58</v>
      </c>
      <c r="E15" s="553" t="s">
        <v>59</v>
      </c>
      <c r="F15" s="553" t="s">
        <v>60</v>
      </c>
      <c r="G15" s="553" t="s">
        <v>61</v>
      </c>
      <c r="H15" s="596">
        <v>10</v>
      </c>
      <c r="I15" s="595" t="s">
        <v>1150</v>
      </c>
      <c r="J15" s="595" t="s">
        <v>1162</v>
      </c>
      <c r="K15" s="595"/>
    </row>
    <row r="16" spans="1:14" ht="165.75" x14ac:dyDescent="0.25">
      <c r="A16" s="550"/>
      <c r="B16" s="550" t="s">
        <v>62</v>
      </c>
      <c r="C16" s="550" t="s">
        <v>63</v>
      </c>
      <c r="D16" s="551" t="s">
        <v>64</v>
      </c>
      <c r="E16" s="551" t="s">
        <v>65</v>
      </c>
      <c r="F16" s="551" t="s">
        <v>66</v>
      </c>
      <c r="G16" s="551" t="s">
        <v>67</v>
      </c>
      <c r="H16" s="596">
        <v>10</v>
      </c>
      <c r="I16" s="595" t="s">
        <v>1163</v>
      </c>
      <c r="J16" s="595"/>
      <c r="K16" s="595"/>
    </row>
    <row r="17" spans="1:11" ht="216.75" x14ac:dyDescent="0.25">
      <c r="A17" s="550"/>
      <c r="B17" s="550" t="s">
        <v>68</v>
      </c>
      <c r="C17" s="550" t="s">
        <v>69</v>
      </c>
      <c r="D17" s="551" t="s">
        <v>70</v>
      </c>
      <c r="E17" s="551" t="s">
        <v>71</v>
      </c>
      <c r="F17" s="551" t="s">
        <v>72</v>
      </c>
      <c r="G17" s="551" t="s">
        <v>73</v>
      </c>
      <c r="H17" s="596">
        <v>10</v>
      </c>
      <c r="I17" s="595" t="s">
        <v>1164</v>
      </c>
      <c r="J17" s="595"/>
      <c r="K17" s="595"/>
    </row>
    <row r="18" spans="1:11" ht="306" x14ac:dyDescent="0.25">
      <c r="A18" s="550"/>
      <c r="B18" s="550" t="s">
        <v>74</v>
      </c>
      <c r="C18" s="550" t="s">
        <v>75</v>
      </c>
      <c r="D18" s="551" t="s">
        <v>76</v>
      </c>
      <c r="E18" s="551" t="s">
        <v>77</v>
      </c>
      <c r="F18" s="551" t="s">
        <v>78</v>
      </c>
      <c r="G18" s="551" t="s">
        <v>79</v>
      </c>
      <c r="H18" s="596">
        <v>10</v>
      </c>
      <c r="I18" s="595" t="s">
        <v>1165</v>
      </c>
      <c r="J18" s="595"/>
      <c r="K18" s="595"/>
    </row>
    <row r="19" spans="1:11" ht="165.75" x14ac:dyDescent="0.25">
      <c r="A19" s="550"/>
      <c r="B19" s="550" t="s">
        <v>80</v>
      </c>
      <c r="C19" s="550" t="s">
        <v>81</v>
      </c>
      <c r="D19" s="551" t="s">
        <v>82</v>
      </c>
      <c r="E19" s="551" t="s">
        <v>83</v>
      </c>
      <c r="F19" s="551" t="s">
        <v>84</v>
      </c>
      <c r="G19" s="551" t="s">
        <v>85</v>
      </c>
      <c r="H19" s="596">
        <v>10</v>
      </c>
      <c r="I19" s="595" t="s">
        <v>1151</v>
      </c>
      <c r="J19" s="595"/>
      <c r="K19" s="595"/>
    </row>
    <row r="20" spans="1:11" ht="178.5" x14ac:dyDescent="0.25">
      <c r="A20" s="550"/>
      <c r="B20" s="551" t="s">
        <v>86</v>
      </c>
      <c r="C20" s="551" t="s">
        <v>87</v>
      </c>
      <c r="D20" s="551" t="s">
        <v>88</v>
      </c>
      <c r="E20" s="551" t="s">
        <v>89</v>
      </c>
      <c r="F20" s="551" t="s">
        <v>90</v>
      </c>
      <c r="G20" s="551" t="s">
        <v>91</v>
      </c>
      <c r="H20" s="596">
        <v>10</v>
      </c>
      <c r="I20" s="595" t="s">
        <v>1166</v>
      </c>
      <c r="J20" s="595"/>
      <c r="K20" s="595"/>
    </row>
    <row r="21" spans="1:11" ht="140.25" x14ac:dyDescent="0.25">
      <c r="A21" s="550"/>
      <c r="B21" s="550" t="s">
        <v>92</v>
      </c>
      <c r="C21" s="550" t="s">
        <v>93</v>
      </c>
      <c r="D21" s="551" t="s">
        <v>94</v>
      </c>
      <c r="E21" s="551" t="s">
        <v>95</v>
      </c>
      <c r="F21" s="551" t="s">
        <v>96</v>
      </c>
      <c r="G21" s="551" t="s">
        <v>97</v>
      </c>
      <c r="H21" s="596">
        <v>10</v>
      </c>
      <c r="I21" s="595" t="s">
        <v>1167</v>
      </c>
      <c r="J21" s="595"/>
      <c r="K21" s="595"/>
    </row>
    <row r="22" spans="1:11" ht="216.75" x14ac:dyDescent="0.25">
      <c r="A22" s="554"/>
      <c r="B22" s="550" t="s">
        <v>98</v>
      </c>
      <c r="C22" s="552" t="s">
        <v>688</v>
      </c>
      <c r="D22" s="551" t="s">
        <v>99</v>
      </c>
      <c r="E22" s="551" t="s">
        <v>689</v>
      </c>
      <c r="F22" s="13" t="s">
        <v>690</v>
      </c>
      <c r="G22" s="13" t="s">
        <v>691</v>
      </c>
      <c r="H22" s="596">
        <v>10</v>
      </c>
      <c r="I22" s="595" t="s">
        <v>1168</v>
      </c>
      <c r="J22" s="595"/>
      <c r="K22" s="595"/>
    </row>
    <row r="23" spans="1:11" ht="127.5" x14ac:dyDescent="0.25">
      <c r="A23" s="550"/>
      <c r="B23" s="550" t="s">
        <v>1170</v>
      </c>
      <c r="C23" s="196" t="s">
        <v>1169</v>
      </c>
      <c r="D23" s="551" t="s">
        <v>100</v>
      </c>
      <c r="E23" s="551" t="s">
        <v>101</v>
      </c>
      <c r="F23" s="551" t="s">
        <v>102</v>
      </c>
      <c r="G23" s="555" t="s">
        <v>103</v>
      </c>
      <c r="H23" s="669">
        <v>10</v>
      </c>
      <c r="I23" s="595" t="s">
        <v>1171</v>
      </c>
      <c r="J23" s="595"/>
      <c r="K23" s="595"/>
    </row>
    <row r="24" spans="1:11" ht="85.5" customHeight="1" x14ac:dyDescent="0.25">
      <c r="A24" s="550"/>
      <c r="B24" s="556" t="s">
        <v>104</v>
      </c>
      <c r="C24" s="196" t="s">
        <v>695</v>
      </c>
      <c r="D24" s="551" t="s">
        <v>692</v>
      </c>
      <c r="E24" s="551" t="s">
        <v>696</v>
      </c>
      <c r="F24" s="551" t="s">
        <v>697</v>
      </c>
      <c r="G24" s="557" t="s">
        <v>698</v>
      </c>
      <c r="H24" s="596">
        <v>10</v>
      </c>
      <c r="I24" s="595" t="s">
        <v>1172</v>
      </c>
      <c r="J24" s="595"/>
      <c r="K24" s="595"/>
    </row>
    <row r="25" spans="1:11" ht="20.25" customHeight="1" x14ac:dyDescent="0.25">
      <c r="A25" s="550"/>
      <c r="B25" s="558" t="s">
        <v>105</v>
      </c>
      <c r="C25" s="550"/>
      <c r="D25" s="551"/>
      <c r="E25" s="551"/>
      <c r="F25" s="551"/>
      <c r="G25" s="559"/>
      <c r="H25" s="596" t="s">
        <v>106</v>
      </c>
      <c r="I25" s="595"/>
      <c r="J25" s="595"/>
      <c r="K25" s="595"/>
    </row>
    <row r="26" spans="1:11" ht="18" customHeight="1" x14ac:dyDescent="0.25">
      <c r="A26" s="550"/>
      <c r="B26" s="560"/>
      <c r="C26" s="550"/>
      <c r="D26" s="551"/>
      <c r="E26" s="551"/>
      <c r="F26" s="551"/>
      <c r="G26" s="559"/>
      <c r="H26" s="596">
        <f>SUM(H8:H24)/17</f>
        <v>9.4117647058823533</v>
      </c>
      <c r="I26" s="595"/>
      <c r="J26" s="595"/>
      <c r="K26" s="595"/>
    </row>
    <row r="27" spans="1:11" ht="23.25" customHeight="1" x14ac:dyDescent="0.25">
      <c r="A27" s="982" t="s">
        <v>107</v>
      </c>
      <c r="B27" s="983"/>
      <c r="C27" s="984"/>
      <c r="D27" s="163"/>
      <c r="E27" s="163"/>
      <c r="F27" s="163"/>
      <c r="G27" s="561"/>
      <c r="H27" s="596"/>
      <c r="I27" s="595"/>
      <c r="J27" s="595"/>
      <c r="K27" s="595"/>
    </row>
    <row r="28" spans="1:11" ht="204" x14ac:dyDescent="0.25">
      <c r="A28" s="562"/>
      <c r="B28" s="551" t="s">
        <v>108</v>
      </c>
      <c r="C28" s="551" t="s">
        <v>109</v>
      </c>
      <c r="D28" s="551" t="s">
        <v>1227</v>
      </c>
      <c r="E28" s="551" t="s">
        <v>1228</v>
      </c>
      <c r="F28" s="551" t="s">
        <v>1229</v>
      </c>
      <c r="G28" s="559" t="s">
        <v>1230</v>
      </c>
      <c r="H28" s="599">
        <v>10</v>
      </c>
      <c r="I28" s="595" t="s">
        <v>1173</v>
      </c>
      <c r="J28" s="595"/>
      <c r="K28" s="595"/>
    </row>
    <row r="29" spans="1:11" ht="127.5" x14ac:dyDescent="0.25">
      <c r="A29" s="550"/>
      <c r="B29" s="550" t="s">
        <v>110</v>
      </c>
      <c r="C29" s="550" t="s">
        <v>111</v>
      </c>
      <c r="D29" s="551" t="s">
        <v>112</v>
      </c>
      <c r="E29" s="551" t="s">
        <v>113</v>
      </c>
      <c r="F29" s="551" t="s">
        <v>114</v>
      </c>
      <c r="G29" s="559" t="s">
        <v>115</v>
      </c>
      <c r="H29" s="599">
        <v>10</v>
      </c>
      <c r="I29" s="595" t="s">
        <v>1174</v>
      </c>
      <c r="J29" s="595"/>
      <c r="K29" s="595"/>
    </row>
    <row r="30" spans="1:11" ht="114.75" x14ac:dyDescent="0.25">
      <c r="A30" s="550"/>
      <c r="B30" s="550" t="s">
        <v>116</v>
      </c>
      <c r="C30" s="550" t="s">
        <v>117</v>
      </c>
      <c r="D30" s="551" t="s">
        <v>118</v>
      </c>
      <c r="E30" s="551" t="s">
        <v>119</v>
      </c>
      <c r="F30" s="551" t="s">
        <v>120</v>
      </c>
      <c r="G30" s="559" t="s">
        <v>121</v>
      </c>
      <c r="H30" s="599">
        <v>7</v>
      </c>
      <c r="I30" s="595" t="s">
        <v>1175</v>
      </c>
      <c r="J30" s="595" t="s">
        <v>1176</v>
      </c>
      <c r="K30" s="595" t="s">
        <v>1118</v>
      </c>
    </row>
    <row r="31" spans="1:11" ht="102" x14ac:dyDescent="0.25">
      <c r="A31" s="550"/>
      <c r="B31" s="550" t="s">
        <v>122</v>
      </c>
      <c r="C31" s="550" t="s">
        <v>123</v>
      </c>
      <c r="D31" s="551" t="s">
        <v>124</v>
      </c>
      <c r="E31" s="551" t="s">
        <v>125</v>
      </c>
      <c r="F31" s="551" t="s">
        <v>126</v>
      </c>
      <c r="G31" s="559" t="s">
        <v>127</v>
      </c>
      <c r="H31" s="599">
        <v>10</v>
      </c>
      <c r="I31" s="595" t="s">
        <v>1177</v>
      </c>
      <c r="J31" s="595"/>
      <c r="K31" s="595"/>
    </row>
    <row r="32" spans="1:11" ht="178.5" x14ac:dyDescent="0.25">
      <c r="A32" s="550"/>
      <c r="B32" s="550" t="s">
        <v>128</v>
      </c>
      <c r="C32" s="550" t="s">
        <v>129</v>
      </c>
      <c r="D32" s="551" t="s">
        <v>130</v>
      </c>
      <c r="E32" s="551" t="s">
        <v>119</v>
      </c>
      <c r="F32" s="551" t="s">
        <v>120</v>
      </c>
      <c r="G32" s="559" t="s">
        <v>121</v>
      </c>
      <c r="H32" s="599">
        <v>9</v>
      </c>
      <c r="I32" s="595" t="s">
        <v>1178</v>
      </c>
      <c r="J32" s="595" t="s">
        <v>1179</v>
      </c>
      <c r="K32" s="595" t="s">
        <v>1180</v>
      </c>
    </row>
    <row r="33" spans="1:11" ht="42" customHeight="1" x14ac:dyDescent="0.25">
      <c r="A33" s="550"/>
      <c r="B33" s="990" t="s">
        <v>131</v>
      </c>
      <c r="C33" s="991"/>
      <c r="D33" s="551"/>
      <c r="E33" s="551"/>
      <c r="F33" s="551"/>
      <c r="G33" s="559"/>
      <c r="H33" s="596" t="s">
        <v>132</v>
      </c>
      <c r="I33" s="595"/>
      <c r="J33" s="595"/>
      <c r="K33" s="595"/>
    </row>
    <row r="34" spans="1:11" ht="16.5" customHeight="1" x14ac:dyDescent="0.25">
      <c r="A34" s="550"/>
      <c r="B34" s="550"/>
      <c r="C34" s="550"/>
      <c r="D34" s="551"/>
      <c r="E34" s="551"/>
      <c r="F34" s="551"/>
      <c r="G34" s="559"/>
      <c r="H34" s="596">
        <f>SUM(H28:H32)/5</f>
        <v>9.1999999999999993</v>
      </c>
      <c r="I34" s="595"/>
      <c r="J34" s="595"/>
      <c r="K34" s="595"/>
    </row>
    <row r="35" spans="1:11" ht="17.25" customHeight="1" x14ac:dyDescent="0.25">
      <c r="A35" s="982" t="s">
        <v>133</v>
      </c>
      <c r="B35" s="983"/>
      <c r="C35" s="984"/>
      <c r="D35" s="163"/>
      <c r="E35" s="163"/>
      <c r="F35" s="163"/>
      <c r="G35" s="561"/>
      <c r="H35" s="596"/>
      <c r="I35" s="595"/>
      <c r="J35" s="595"/>
      <c r="K35" s="595"/>
    </row>
    <row r="36" spans="1:11" ht="153" x14ac:dyDescent="0.25">
      <c r="A36" s="668"/>
      <c r="B36" s="550" t="s">
        <v>134</v>
      </c>
      <c r="C36" s="550" t="s">
        <v>135</v>
      </c>
      <c r="D36" s="551" t="s">
        <v>88</v>
      </c>
      <c r="E36" s="551" t="s">
        <v>136</v>
      </c>
      <c r="F36" s="551" t="s">
        <v>137</v>
      </c>
      <c r="G36" s="559" t="s">
        <v>138</v>
      </c>
      <c r="H36" s="596">
        <v>10</v>
      </c>
      <c r="I36" s="595" t="s">
        <v>1181</v>
      </c>
      <c r="J36" s="595"/>
      <c r="K36" s="595"/>
    </row>
    <row r="37" spans="1:11" ht="165.75" x14ac:dyDescent="0.25">
      <c r="A37" s="668"/>
      <c r="B37" s="550" t="s">
        <v>139</v>
      </c>
      <c r="C37" s="550" t="s">
        <v>140</v>
      </c>
      <c r="D37" s="551" t="s">
        <v>88</v>
      </c>
      <c r="E37" s="551" t="s">
        <v>141</v>
      </c>
      <c r="F37" s="551" t="s">
        <v>142</v>
      </c>
      <c r="G37" s="559" t="s">
        <v>143</v>
      </c>
      <c r="H37" s="596">
        <v>10</v>
      </c>
      <c r="I37" s="595" t="s">
        <v>1181</v>
      </c>
      <c r="J37" s="595"/>
      <c r="K37" s="595"/>
    </row>
    <row r="38" spans="1:11" ht="28.5" customHeight="1" x14ac:dyDescent="0.25">
      <c r="A38" s="668"/>
      <c r="B38" s="550" t="s">
        <v>694</v>
      </c>
      <c r="C38" s="550"/>
      <c r="D38" s="551"/>
      <c r="E38" s="551"/>
      <c r="F38" s="551"/>
      <c r="G38" s="559"/>
      <c r="H38" s="596"/>
      <c r="I38" s="595"/>
      <c r="J38" s="595"/>
      <c r="K38" s="595"/>
    </row>
    <row r="39" spans="1:11" ht="267.75" x14ac:dyDescent="0.25">
      <c r="A39" s="550"/>
      <c r="B39" s="12" t="s">
        <v>693</v>
      </c>
      <c r="C39" s="550" t="s">
        <v>699</v>
      </c>
      <c r="D39" s="551" t="s">
        <v>147</v>
      </c>
      <c r="E39" s="551" t="s">
        <v>702</v>
      </c>
      <c r="F39" s="551" t="s">
        <v>701</v>
      </c>
      <c r="G39" s="551" t="s">
        <v>700</v>
      </c>
      <c r="H39" s="596">
        <v>10</v>
      </c>
      <c r="I39" s="595" t="s">
        <v>700</v>
      </c>
      <c r="J39" s="595"/>
      <c r="K39" s="595"/>
    </row>
    <row r="40" spans="1:11" ht="21.75" customHeight="1" x14ac:dyDescent="0.25">
      <c r="A40" s="550"/>
      <c r="B40" s="560" t="s">
        <v>144</v>
      </c>
      <c r="C40" s="550"/>
      <c r="D40" s="551"/>
      <c r="E40" s="551"/>
      <c r="F40" s="551" t="s">
        <v>158</v>
      </c>
      <c r="G40" s="559"/>
      <c r="H40" s="596" t="s">
        <v>132</v>
      </c>
      <c r="I40" s="595"/>
      <c r="J40" s="595"/>
      <c r="K40" s="595"/>
    </row>
    <row r="41" spans="1:11" ht="20.25" customHeight="1" x14ac:dyDescent="0.25">
      <c r="A41" s="550"/>
      <c r="B41" s="550"/>
      <c r="C41" s="550"/>
      <c r="D41" s="551"/>
      <c r="E41" s="551"/>
      <c r="F41" s="551"/>
      <c r="G41" s="559"/>
      <c r="H41" s="596">
        <f>SUM(H36:H39)/3</f>
        <v>10</v>
      </c>
      <c r="I41" s="595"/>
      <c r="J41" s="595"/>
      <c r="K41" s="595"/>
    </row>
    <row r="42" spans="1:11" ht="31.5" customHeight="1" x14ac:dyDescent="0.25">
      <c r="A42" s="982" t="s">
        <v>145</v>
      </c>
      <c r="B42" s="983"/>
      <c r="C42" s="984"/>
      <c r="D42" s="163"/>
      <c r="E42" s="163"/>
      <c r="F42" s="163"/>
      <c r="G42" s="561"/>
      <c r="H42" s="596"/>
      <c r="I42" s="595"/>
      <c r="J42" s="595"/>
      <c r="K42" s="595"/>
    </row>
    <row r="43" spans="1:11" ht="178.5" x14ac:dyDescent="0.25">
      <c r="A43" s="562"/>
      <c r="B43" s="551" t="s">
        <v>146</v>
      </c>
      <c r="C43" s="13" t="s">
        <v>703</v>
      </c>
      <c r="D43" s="551" t="s">
        <v>147</v>
      </c>
      <c r="E43" s="551" t="s">
        <v>704</v>
      </c>
      <c r="F43" s="551" t="s">
        <v>705</v>
      </c>
      <c r="G43" s="551" t="s">
        <v>706</v>
      </c>
      <c r="H43" s="596">
        <v>10</v>
      </c>
      <c r="I43" s="595" t="s">
        <v>1153</v>
      </c>
      <c r="J43" s="595"/>
      <c r="K43" s="595"/>
    </row>
    <row r="44" spans="1:11" ht="114.75" x14ac:dyDescent="0.25">
      <c r="A44" s="560"/>
      <c r="B44" s="12" t="s">
        <v>148</v>
      </c>
      <c r="C44" s="550" t="s">
        <v>149</v>
      </c>
      <c r="D44" s="551" t="s">
        <v>150</v>
      </c>
      <c r="E44" s="551" t="s">
        <v>151</v>
      </c>
      <c r="F44" s="551" t="s">
        <v>152</v>
      </c>
      <c r="G44" s="559" t="s">
        <v>153</v>
      </c>
      <c r="H44" s="596">
        <v>10</v>
      </c>
      <c r="I44" s="595" t="s">
        <v>1182</v>
      </c>
      <c r="J44" s="595"/>
      <c r="K44" s="595"/>
    </row>
    <row r="45" spans="1:11" ht="153" x14ac:dyDescent="0.25">
      <c r="A45" s="550"/>
      <c r="B45" s="550" t="s">
        <v>154</v>
      </c>
      <c r="C45" s="550" t="s">
        <v>1183</v>
      </c>
      <c r="D45" s="551" t="s">
        <v>88</v>
      </c>
      <c r="E45" s="551" t="s">
        <v>155</v>
      </c>
      <c r="F45" s="551" t="s">
        <v>156</v>
      </c>
      <c r="G45" s="559" t="s">
        <v>157</v>
      </c>
      <c r="H45" s="596">
        <v>10</v>
      </c>
      <c r="I45" s="595" t="s">
        <v>1152</v>
      </c>
      <c r="J45" s="595"/>
      <c r="K45" s="595"/>
    </row>
    <row r="46" spans="1:11" x14ac:dyDescent="0.25">
      <c r="A46" s="550"/>
      <c r="B46" s="560" t="s">
        <v>1231</v>
      </c>
      <c r="C46" s="550"/>
      <c r="D46" s="551"/>
      <c r="E46" s="551"/>
      <c r="F46" s="551"/>
      <c r="G46" s="559"/>
      <c r="H46" s="596" t="s">
        <v>132</v>
      </c>
      <c r="I46" s="595"/>
      <c r="J46" s="595"/>
      <c r="K46" s="595"/>
    </row>
    <row r="47" spans="1:11" x14ac:dyDescent="0.25">
      <c r="A47" s="550"/>
      <c r="B47" s="560"/>
      <c r="C47" s="550"/>
      <c r="D47" s="551"/>
      <c r="E47" s="551"/>
      <c r="F47" s="551"/>
      <c r="G47" s="559"/>
      <c r="H47" s="596">
        <f>SUM(H43:H45)/3</f>
        <v>10</v>
      </c>
      <c r="I47" s="595"/>
      <c r="J47" s="595"/>
      <c r="K47" s="595"/>
    </row>
    <row r="48" spans="1:11" ht="30" customHeight="1" x14ac:dyDescent="0.25">
      <c r="A48" s="992" t="s">
        <v>804</v>
      </c>
      <c r="B48" s="993"/>
      <c r="C48" s="994"/>
      <c r="D48" s="563"/>
      <c r="E48" s="563"/>
      <c r="F48" s="563"/>
      <c r="G48" s="564"/>
      <c r="H48" s="596"/>
      <c r="I48" s="595"/>
      <c r="J48" s="595"/>
      <c r="K48" s="595"/>
    </row>
    <row r="49" spans="1:11" ht="178.5" x14ac:dyDescent="0.25">
      <c r="A49" s="565"/>
      <c r="B49" s="552" t="s">
        <v>159</v>
      </c>
      <c r="C49" s="552" t="s">
        <v>160</v>
      </c>
      <c r="D49" s="553" t="s">
        <v>161</v>
      </c>
      <c r="E49" s="553" t="s">
        <v>162</v>
      </c>
      <c r="F49" s="553" t="s">
        <v>163</v>
      </c>
      <c r="G49" s="566" t="s">
        <v>164</v>
      </c>
      <c r="H49" s="596">
        <v>10</v>
      </c>
      <c r="I49" s="595" t="s">
        <v>164</v>
      </c>
      <c r="J49" s="593"/>
      <c r="K49" s="593"/>
    </row>
    <row r="50" spans="1:11" ht="165.75" x14ac:dyDescent="0.25">
      <c r="A50" s="565"/>
      <c r="B50" s="552" t="s">
        <v>165</v>
      </c>
      <c r="C50" s="552" t="s">
        <v>166</v>
      </c>
      <c r="D50" s="553" t="s">
        <v>167</v>
      </c>
      <c r="E50" s="553" t="s">
        <v>168</v>
      </c>
      <c r="F50" s="553" t="s">
        <v>169</v>
      </c>
      <c r="G50" s="566" t="s">
        <v>170</v>
      </c>
      <c r="H50" s="596">
        <v>9</v>
      </c>
      <c r="I50" s="595" t="s">
        <v>1111</v>
      </c>
      <c r="J50" s="600" t="s">
        <v>1112</v>
      </c>
      <c r="K50" s="595" t="s">
        <v>1113</v>
      </c>
    </row>
    <row r="51" spans="1:11" ht="191.25" x14ac:dyDescent="0.25">
      <c r="A51" s="565"/>
      <c r="B51" s="552" t="s">
        <v>171</v>
      </c>
      <c r="C51" s="552" t="s">
        <v>172</v>
      </c>
      <c r="D51" s="553" t="s">
        <v>88</v>
      </c>
      <c r="E51" s="553" t="s">
        <v>173</v>
      </c>
      <c r="F51" s="553" t="s">
        <v>174</v>
      </c>
      <c r="G51" s="566" t="s">
        <v>175</v>
      </c>
      <c r="H51" s="596">
        <v>10</v>
      </c>
      <c r="I51" s="595" t="s">
        <v>1114</v>
      </c>
      <c r="J51" s="595" t="s">
        <v>1115</v>
      </c>
      <c r="K51" s="595" t="s">
        <v>1116</v>
      </c>
    </row>
    <row r="52" spans="1:11" ht="30.75" customHeight="1" x14ac:dyDescent="0.25">
      <c r="A52" s="565"/>
      <c r="B52" s="552"/>
      <c r="C52" s="552"/>
      <c r="D52" s="553"/>
      <c r="E52" s="553"/>
      <c r="F52" s="553"/>
      <c r="G52" s="566"/>
      <c r="H52" s="596" t="s">
        <v>132</v>
      </c>
      <c r="I52" s="595"/>
      <c r="J52" s="595"/>
      <c r="K52" s="595"/>
    </row>
    <row r="53" spans="1:11" ht="19.5" customHeight="1" x14ac:dyDescent="0.25">
      <c r="A53" s="565"/>
      <c r="B53" s="560" t="s">
        <v>1232</v>
      </c>
      <c r="C53" s="552"/>
      <c r="D53" s="553"/>
      <c r="E53" s="553"/>
      <c r="F53" s="553"/>
      <c r="G53" s="566"/>
      <c r="H53" s="596">
        <f>SUM(H49:H51)/3</f>
        <v>9.6666666666666661</v>
      </c>
      <c r="I53" s="595"/>
      <c r="J53" s="595"/>
      <c r="K53" s="595"/>
    </row>
    <row r="54" spans="1:11" ht="19.5" customHeight="1" x14ac:dyDescent="0.25">
      <c r="A54" s="567"/>
      <c r="B54" s="568"/>
      <c r="C54" s="569"/>
      <c r="D54" s="570"/>
      <c r="E54" s="570"/>
      <c r="F54" s="570"/>
      <c r="G54" s="570"/>
      <c r="H54" s="596"/>
      <c r="I54" s="595"/>
      <c r="J54" s="595"/>
      <c r="K54" s="595"/>
    </row>
    <row r="55" spans="1:11" ht="29.25" customHeight="1" x14ac:dyDescent="0.25">
      <c r="A55" s="992" t="s">
        <v>176</v>
      </c>
      <c r="B55" s="993"/>
      <c r="C55" s="993"/>
      <c r="D55" s="993"/>
      <c r="E55" s="993"/>
      <c r="F55" s="993"/>
      <c r="G55" s="993"/>
      <c r="H55" s="993"/>
      <c r="I55" s="595"/>
      <c r="J55" s="595"/>
      <c r="K55" s="595"/>
    </row>
    <row r="56" spans="1:11" ht="76.5" x14ac:dyDescent="0.25">
      <c r="A56" s="5">
        <v>1</v>
      </c>
      <c r="B56" s="571" t="s">
        <v>717</v>
      </c>
      <c r="C56" s="572" t="s">
        <v>723</v>
      </c>
      <c r="D56" s="13" t="s">
        <v>722</v>
      </c>
      <c r="E56" s="94" t="s">
        <v>725</v>
      </c>
      <c r="F56" s="94" t="s">
        <v>724</v>
      </c>
      <c r="G56" s="13" t="s">
        <v>726</v>
      </c>
      <c r="H56" s="600">
        <v>10</v>
      </c>
      <c r="I56" s="13" t="s">
        <v>726</v>
      </c>
      <c r="J56" s="595"/>
      <c r="K56" s="595"/>
    </row>
    <row r="57" spans="1:11" ht="114.75" x14ac:dyDescent="0.25">
      <c r="A57" s="573"/>
      <c r="B57" s="574" t="s">
        <v>718</v>
      </c>
      <c r="C57" s="821" t="s">
        <v>721</v>
      </c>
      <c r="D57" s="575" t="s">
        <v>727</v>
      </c>
      <c r="E57" s="92" t="s">
        <v>729</v>
      </c>
      <c r="F57" s="92" t="s">
        <v>728</v>
      </c>
      <c r="G57" s="92" t="s">
        <v>730</v>
      </c>
      <c r="H57" s="600">
        <v>10</v>
      </c>
      <c r="I57" s="92" t="s">
        <v>730</v>
      </c>
      <c r="J57" s="595"/>
      <c r="K57" s="595"/>
    </row>
    <row r="58" spans="1:11" ht="89.25" x14ac:dyDescent="0.25">
      <c r="A58" s="21"/>
      <c r="B58" s="576" t="s">
        <v>719</v>
      </c>
      <c r="C58" s="552" t="s">
        <v>707</v>
      </c>
      <c r="D58" s="553" t="s">
        <v>708</v>
      </c>
      <c r="E58" s="553" t="s">
        <v>709</v>
      </c>
      <c r="F58" s="553" t="s">
        <v>710</v>
      </c>
      <c r="G58" s="553" t="s">
        <v>711</v>
      </c>
      <c r="H58" s="670">
        <v>10</v>
      </c>
      <c r="I58" s="553" t="s">
        <v>711</v>
      </c>
      <c r="J58" s="595"/>
      <c r="K58" s="595"/>
    </row>
    <row r="59" spans="1:11" ht="89.25" x14ac:dyDescent="0.25">
      <c r="A59" s="21"/>
      <c r="B59" s="577" t="s">
        <v>720</v>
      </c>
      <c r="C59" s="14" t="s">
        <v>712</v>
      </c>
      <c r="D59" s="553" t="s">
        <v>708</v>
      </c>
      <c r="E59" s="553" t="s">
        <v>709</v>
      </c>
      <c r="F59" s="553" t="s">
        <v>710</v>
      </c>
      <c r="G59" s="553" t="s">
        <v>711</v>
      </c>
      <c r="H59" s="670">
        <v>10</v>
      </c>
      <c r="I59" s="553" t="s">
        <v>711</v>
      </c>
      <c r="J59" s="595"/>
      <c r="K59" s="595"/>
    </row>
    <row r="60" spans="1:11" ht="22.5" customHeight="1" x14ac:dyDescent="0.25">
      <c r="A60" s="21"/>
      <c r="B60" s="577"/>
      <c r="C60" s="16"/>
      <c r="D60" s="578"/>
      <c r="E60" s="17"/>
      <c r="F60" s="15"/>
      <c r="G60" s="15"/>
      <c r="H60" s="670" t="s">
        <v>132</v>
      </c>
      <c r="I60" s="595"/>
      <c r="J60" s="595"/>
      <c r="K60" s="595"/>
    </row>
    <row r="61" spans="1:11" ht="24" customHeight="1" x14ac:dyDescent="0.25">
      <c r="A61" s="550"/>
      <c r="B61" s="987" t="s">
        <v>177</v>
      </c>
      <c r="C61" s="988"/>
      <c r="D61" s="988"/>
      <c r="E61" s="989"/>
      <c r="F61" s="551"/>
      <c r="G61" s="551"/>
      <c r="H61" s="596">
        <f>SUM(H56:H59)/4</f>
        <v>10</v>
      </c>
      <c r="I61" s="595"/>
      <c r="J61" s="595"/>
      <c r="K61" s="595"/>
    </row>
    <row r="62" spans="1:11" ht="24" customHeight="1" x14ac:dyDescent="0.25">
      <c r="A62" s="579"/>
      <c r="B62" s="580" t="s">
        <v>178</v>
      </c>
      <c r="C62" s="580"/>
      <c r="D62" s="581"/>
      <c r="E62" s="582"/>
      <c r="F62" s="582"/>
      <c r="G62" s="582"/>
      <c r="H62" s="601">
        <f>H26+H34+H41+H47+H53+H61</f>
        <v>58.278431372549015</v>
      </c>
      <c r="I62" s="595"/>
      <c r="J62" s="595"/>
      <c r="K62" s="595"/>
    </row>
    <row r="63" spans="1:11" ht="24" customHeight="1" x14ac:dyDescent="0.25">
      <c r="A63" s="583"/>
      <c r="B63" s="584" t="s">
        <v>179</v>
      </c>
      <c r="C63" s="584"/>
      <c r="D63" s="585"/>
      <c r="E63" s="586"/>
      <c r="F63" s="586"/>
      <c r="G63" s="586"/>
      <c r="H63" s="601">
        <f>H62/6</f>
        <v>9.7130718954248358</v>
      </c>
      <c r="I63" s="595"/>
      <c r="J63" s="595"/>
      <c r="K63" s="595"/>
    </row>
    <row r="64" spans="1:11" ht="15.75" customHeight="1" x14ac:dyDescent="0.25">
      <c r="A64" s="822"/>
      <c r="B64" s="822"/>
      <c r="C64" s="822"/>
      <c r="D64" s="823"/>
      <c r="E64" s="823"/>
      <c r="F64" s="823"/>
      <c r="G64" s="823"/>
      <c r="H64" s="824"/>
      <c r="I64" s="820"/>
      <c r="J64" s="820"/>
      <c r="K64" s="820"/>
    </row>
    <row r="65" spans="1:11" x14ac:dyDescent="0.25">
      <c r="A65" s="825" t="s">
        <v>180</v>
      </c>
      <c r="B65" s="825"/>
      <c r="C65" s="825"/>
      <c r="D65" s="826"/>
      <c r="E65" s="826"/>
      <c r="F65" s="826"/>
      <c r="G65" s="826"/>
      <c r="H65" s="824"/>
      <c r="I65" s="820"/>
      <c r="J65" s="820"/>
      <c r="K65" s="820"/>
    </row>
    <row r="66" spans="1:11" x14ac:dyDescent="0.25">
      <c r="A66" s="827" t="s">
        <v>181</v>
      </c>
      <c r="B66" s="825" t="s">
        <v>182</v>
      </c>
      <c r="C66" s="825"/>
      <c r="D66" s="826"/>
      <c r="E66" s="826"/>
      <c r="F66" s="826"/>
      <c r="G66" s="826"/>
      <c r="H66" s="824"/>
      <c r="I66" s="820"/>
      <c r="J66" s="820"/>
      <c r="K66" s="820"/>
    </row>
    <row r="67" spans="1:11" x14ac:dyDescent="0.25">
      <c r="A67" s="827" t="s">
        <v>183</v>
      </c>
      <c r="B67" s="825" t="s">
        <v>184</v>
      </c>
      <c r="C67" s="825"/>
      <c r="D67" s="826"/>
      <c r="E67" s="826"/>
      <c r="F67" s="826"/>
      <c r="G67" s="826"/>
      <c r="H67" s="824"/>
      <c r="I67" s="820"/>
      <c r="J67" s="820"/>
      <c r="K67" s="820"/>
    </row>
    <row r="68" spans="1:11" x14ac:dyDescent="0.25">
      <c r="A68" s="827" t="s">
        <v>185</v>
      </c>
      <c r="B68" s="825" t="s">
        <v>186</v>
      </c>
      <c r="C68" s="825"/>
      <c r="D68" s="826"/>
      <c r="E68" s="826"/>
      <c r="F68" s="826"/>
      <c r="G68" s="826"/>
      <c r="H68" s="824"/>
      <c r="I68" s="820"/>
      <c r="J68" s="820"/>
      <c r="K68" s="820"/>
    </row>
    <row r="69" spans="1:11" x14ac:dyDescent="0.25">
      <c r="A69" s="827"/>
      <c r="B69" s="825" t="s">
        <v>1233</v>
      </c>
      <c r="C69" s="825"/>
      <c r="D69" s="826"/>
      <c r="E69" s="826"/>
      <c r="F69" s="826"/>
      <c r="G69" s="826"/>
      <c r="H69" s="824"/>
      <c r="I69" s="820"/>
      <c r="J69" s="820"/>
      <c r="K69" s="820"/>
    </row>
    <row r="70" spans="1:11" x14ac:dyDescent="0.25">
      <c r="A70" s="827"/>
      <c r="B70" s="825" t="s">
        <v>187</v>
      </c>
      <c r="C70" s="825"/>
      <c r="D70" s="826"/>
      <c r="E70" s="826"/>
      <c r="F70" s="826"/>
      <c r="G70" s="826"/>
      <c r="H70" s="824"/>
      <c r="I70" s="820"/>
      <c r="J70" s="820"/>
      <c r="K70" s="820"/>
    </row>
    <row r="71" spans="1:11" x14ac:dyDescent="0.25">
      <c r="A71" s="827"/>
      <c r="B71" s="825" t="s">
        <v>188</v>
      </c>
      <c r="C71" s="825"/>
      <c r="D71" s="826"/>
      <c r="E71" s="826"/>
      <c r="F71" s="826"/>
      <c r="G71" s="826"/>
      <c r="H71" s="824"/>
      <c r="I71" s="820"/>
      <c r="J71" s="820"/>
      <c r="K71" s="820"/>
    </row>
  </sheetData>
  <mergeCells count="17">
    <mergeCell ref="A27:C27"/>
    <mergeCell ref="A3:A4"/>
    <mergeCell ref="B3:B4"/>
    <mergeCell ref="C3:C4"/>
    <mergeCell ref="B61:E61"/>
    <mergeCell ref="B33:C33"/>
    <mergeCell ref="A35:C35"/>
    <mergeCell ref="A42:C42"/>
    <mergeCell ref="A48:C48"/>
    <mergeCell ref="A55:H55"/>
    <mergeCell ref="A1:K1"/>
    <mergeCell ref="I3:I4"/>
    <mergeCell ref="J3:J4"/>
    <mergeCell ref="K3:K4"/>
    <mergeCell ref="A2:G2"/>
    <mergeCell ref="D3:G3"/>
    <mergeCell ref="H3:H4"/>
  </mergeCells>
  <pageMargins left="0.9055118110236221" right="0.70866141732283472" top="0.74803149606299213" bottom="0.74803149606299213" header="0.31496062992125984" footer="0.31496062992125984"/>
  <pageSetup paperSize="5" scale="58" fitToHeight="0" orientation="portrait" r:id="rId1"/>
  <rowBreaks count="1" manualBreakCount="1">
    <brk id="2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86394-E417-44FC-B337-C121C37E1409}">
  <dimension ref="A2:E16"/>
  <sheetViews>
    <sheetView tabSelected="1" workbookViewId="0">
      <selection activeCell="F5" sqref="F5"/>
    </sheetView>
  </sheetViews>
  <sheetFormatPr defaultRowHeight="15" x14ac:dyDescent="0.25"/>
  <cols>
    <col min="1" max="1" width="3.85546875" bestFit="1" customWidth="1"/>
    <col min="2" max="2" width="52.28515625" bestFit="1" customWidth="1"/>
  </cols>
  <sheetData>
    <row r="2" spans="1:5" ht="15.75" thickBot="1" x14ac:dyDescent="0.3"/>
    <row r="3" spans="1:5" ht="15.75" thickBot="1" x14ac:dyDescent="0.3">
      <c r="A3" s="797" t="s">
        <v>278</v>
      </c>
      <c r="B3" s="798" t="s">
        <v>1200</v>
      </c>
      <c r="C3" s="798" t="s">
        <v>1201</v>
      </c>
      <c r="D3" s="798" t="s">
        <v>1202</v>
      </c>
    </row>
    <row r="4" spans="1:5" ht="15.75" thickBot="1" x14ac:dyDescent="0.3">
      <c r="A4" s="799">
        <v>1</v>
      </c>
      <c r="B4" s="801" t="s">
        <v>1203</v>
      </c>
      <c r="C4" s="800">
        <v>1</v>
      </c>
      <c r="D4" s="800">
        <v>0.9</v>
      </c>
      <c r="E4" s="1219"/>
    </row>
    <row r="5" spans="1:5" ht="15.75" thickBot="1" x14ac:dyDescent="0.3">
      <c r="A5" s="799">
        <v>2</v>
      </c>
      <c r="B5" s="801" t="s">
        <v>1204</v>
      </c>
      <c r="C5" s="800">
        <v>1</v>
      </c>
      <c r="D5" s="800" t="s">
        <v>1211</v>
      </c>
    </row>
    <row r="6" spans="1:5" ht="15.75" thickBot="1" x14ac:dyDescent="0.3">
      <c r="A6" s="799">
        <v>3</v>
      </c>
      <c r="B6" s="801" t="s">
        <v>1205</v>
      </c>
      <c r="C6" s="800">
        <v>1</v>
      </c>
      <c r="D6" s="800" t="s">
        <v>1212</v>
      </c>
    </row>
    <row r="7" spans="1:5" ht="15.75" thickBot="1" x14ac:dyDescent="0.3">
      <c r="A7" s="799">
        <v>4</v>
      </c>
      <c r="B7" s="801" t="s">
        <v>1206</v>
      </c>
      <c r="C7" s="800">
        <v>1</v>
      </c>
      <c r="D7" s="800" t="s">
        <v>1213</v>
      </c>
    </row>
    <row r="8" spans="1:5" ht="15.75" thickBot="1" x14ac:dyDescent="0.3">
      <c r="A8" s="799">
        <v>5</v>
      </c>
      <c r="B8" s="801" t="s">
        <v>1218</v>
      </c>
      <c r="C8" s="800">
        <v>1</v>
      </c>
      <c r="D8" s="800">
        <v>0.99</v>
      </c>
      <c r="E8" s="1219"/>
    </row>
    <row r="9" spans="1:5" ht="15.75" thickBot="1" x14ac:dyDescent="0.3">
      <c r="A9" s="799">
        <v>6</v>
      </c>
      <c r="B9" s="801" t="s">
        <v>1219</v>
      </c>
      <c r="C9" s="800">
        <v>1</v>
      </c>
      <c r="D9" s="800">
        <v>0.72</v>
      </c>
    </row>
    <row r="10" spans="1:5" ht="15.75" thickBot="1" x14ac:dyDescent="0.3">
      <c r="A10" s="799">
        <v>7</v>
      </c>
      <c r="B10" s="801" t="s">
        <v>1220</v>
      </c>
      <c r="C10" s="800">
        <v>1</v>
      </c>
      <c r="D10" s="800" t="s">
        <v>1214</v>
      </c>
    </row>
    <row r="11" spans="1:5" ht="15.75" thickBot="1" x14ac:dyDescent="0.3">
      <c r="A11" s="799">
        <v>8</v>
      </c>
      <c r="B11" s="801" t="s">
        <v>1207</v>
      </c>
      <c r="C11" s="800">
        <v>1</v>
      </c>
      <c r="D11" s="800">
        <v>1</v>
      </c>
    </row>
    <row r="12" spans="1:5" ht="15.75" thickBot="1" x14ac:dyDescent="0.3">
      <c r="A12" s="799">
        <v>9</v>
      </c>
      <c r="B12" s="801" t="s">
        <v>1208</v>
      </c>
      <c r="C12" s="800">
        <v>1</v>
      </c>
      <c r="D12" s="800">
        <v>1</v>
      </c>
    </row>
    <row r="13" spans="1:5" ht="15.75" thickBot="1" x14ac:dyDescent="0.3">
      <c r="A13" s="799">
        <v>10</v>
      </c>
      <c r="B13" s="801" t="s">
        <v>465</v>
      </c>
      <c r="C13" s="800">
        <v>1</v>
      </c>
      <c r="D13" s="800" t="s">
        <v>1215</v>
      </c>
    </row>
    <row r="14" spans="1:5" ht="15.75" thickBot="1" x14ac:dyDescent="0.3">
      <c r="A14" s="799">
        <v>11</v>
      </c>
      <c r="B14" s="801" t="s">
        <v>1209</v>
      </c>
      <c r="C14" s="800">
        <v>1</v>
      </c>
      <c r="D14" s="800" t="s">
        <v>1216</v>
      </c>
      <c r="E14" s="1219"/>
    </row>
    <row r="15" spans="1:5" ht="15.75" thickBot="1" x14ac:dyDescent="0.3">
      <c r="A15" s="799">
        <v>12</v>
      </c>
      <c r="B15" s="801" t="s">
        <v>1210</v>
      </c>
      <c r="C15" s="800">
        <v>1</v>
      </c>
      <c r="D15" s="803" t="s">
        <v>1217</v>
      </c>
      <c r="E15" s="1219"/>
    </row>
    <row r="16" spans="1:5" x14ac:dyDescent="0.25">
      <c r="D16" s="802"/>
    </row>
  </sheetData>
  <pageMargins left="0.7" right="0.7" top="0.75" bottom="0.75" header="0.3" footer="0.3"/>
  <pageSetup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EFED1-6DFA-429B-A0C8-033983A8BE37}">
  <dimension ref="A2:C3"/>
  <sheetViews>
    <sheetView view="pageBreakPreview" zoomScaleNormal="100" zoomScaleSheetLayoutView="100" workbookViewId="0">
      <selection activeCell="M34" sqref="M34"/>
    </sheetView>
  </sheetViews>
  <sheetFormatPr defaultRowHeight="15" x14ac:dyDescent="0.25"/>
  <cols>
    <col min="1" max="1" width="2" bestFit="1" customWidth="1"/>
    <col min="2" max="2" width="17" customWidth="1"/>
    <col min="3" max="3" width="17.28515625" customWidth="1"/>
  </cols>
  <sheetData>
    <row r="2" spans="1:3" ht="15.75" thickBot="1" x14ac:dyDescent="0.3"/>
    <row r="3" spans="1:3" ht="15.75" thickBot="1" x14ac:dyDescent="0.3">
      <c r="A3" s="804">
        <v>1</v>
      </c>
      <c r="B3" s="805" t="s">
        <v>1221</v>
      </c>
      <c r="C3" s="806" t="s">
        <v>1222</v>
      </c>
    </row>
  </sheetData>
  <pageMargins left="0.7" right="0.7" top="0.75" bottom="0.75" header="0.3" footer="0.3"/>
  <pageSetup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9F2B-0A13-489F-B778-597B4BE42BB8}">
  <dimension ref="A3:D13"/>
  <sheetViews>
    <sheetView zoomScale="80" zoomScaleNormal="80" workbookViewId="0">
      <selection activeCell="A3" sqref="A3:D13"/>
    </sheetView>
  </sheetViews>
  <sheetFormatPr defaultRowHeight="15" x14ac:dyDescent="0.25"/>
  <cols>
    <col min="1" max="1" width="6.85546875" bestFit="1" customWidth="1"/>
    <col min="2" max="2" width="21" customWidth="1"/>
    <col min="3" max="3" width="48.28515625" customWidth="1"/>
    <col min="4" max="4" width="51" customWidth="1"/>
  </cols>
  <sheetData>
    <row r="3" spans="1:4" s="972" customFormat="1" x14ac:dyDescent="0.25">
      <c r="A3" s="971" t="s">
        <v>278</v>
      </c>
      <c r="B3" s="971" t="s">
        <v>1236</v>
      </c>
      <c r="C3" s="971" t="s">
        <v>1237</v>
      </c>
      <c r="D3" s="971" t="s">
        <v>1238</v>
      </c>
    </row>
    <row r="4" spans="1:4" ht="25.5" x14ac:dyDescent="0.25">
      <c r="A4" s="967">
        <v>1</v>
      </c>
      <c r="B4" s="968" t="s">
        <v>1239</v>
      </c>
      <c r="C4" s="968" t="s">
        <v>1240</v>
      </c>
      <c r="D4" s="968" t="s">
        <v>1241</v>
      </c>
    </row>
    <row r="5" spans="1:4" ht="25.5" x14ac:dyDescent="0.25">
      <c r="A5" s="969">
        <v>2</v>
      </c>
      <c r="B5" s="970" t="s">
        <v>1242</v>
      </c>
      <c r="C5" s="970" t="s">
        <v>1240</v>
      </c>
      <c r="D5" s="970" t="s">
        <v>1241</v>
      </c>
    </row>
    <row r="6" spans="1:4" ht="25.5" x14ac:dyDescent="0.25">
      <c r="A6" s="967">
        <v>3</v>
      </c>
      <c r="B6" s="968" t="s">
        <v>1243</v>
      </c>
      <c r="C6" s="968" t="s">
        <v>1244</v>
      </c>
      <c r="D6" s="968" t="s">
        <v>1241</v>
      </c>
    </row>
    <row r="7" spans="1:4" ht="25.5" x14ac:dyDescent="0.25">
      <c r="A7" s="969">
        <v>4</v>
      </c>
      <c r="B7" s="970" t="s">
        <v>1245</v>
      </c>
      <c r="C7" s="970" t="s">
        <v>1246</v>
      </c>
      <c r="D7" s="970" t="s">
        <v>1241</v>
      </c>
    </row>
    <row r="8" spans="1:4" ht="38.25" x14ac:dyDescent="0.25">
      <c r="A8" s="967">
        <v>5</v>
      </c>
      <c r="B8" s="968" t="s">
        <v>1247</v>
      </c>
      <c r="C8" s="968" t="s">
        <v>1248</v>
      </c>
      <c r="D8" s="968" t="s">
        <v>1249</v>
      </c>
    </row>
    <row r="9" spans="1:4" ht="25.5" x14ac:dyDescent="0.25">
      <c r="A9" s="967">
        <v>6</v>
      </c>
      <c r="B9" s="968" t="s">
        <v>1250</v>
      </c>
      <c r="C9" s="968" t="s">
        <v>1263</v>
      </c>
      <c r="D9" s="968" t="s">
        <v>1008</v>
      </c>
    </row>
    <row r="10" spans="1:4" ht="25.5" x14ac:dyDescent="0.25">
      <c r="A10" s="969">
        <v>7</v>
      </c>
      <c r="B10" s="970" t="s">
        <v>1251</v>
      </c>
      <c r="C10" s="970" t="s">
        <v>1252</v>
      </c>
      <c r="D10" s="970" t="s">
        <v>1253</v>
      </c>
    </row>
    <row r="11" spans="1:4" ht="25.5" x14ac:dyDescent="0.25">
      <c r="A11" s="967">
        <v>8</v>
      </c>
      <c r="B11" s="968" t="s">
        <v>1254</v>
      </c>
      <c r="C11" s="968" t="s">
        <v>1255</v>
      </c>
      <c r="D11" s="968" t="s">
        <v>1256</v>
      </c>
    </row>
    <row r="12" spans="1:4" ht="38.25" x14ac:dyDescent="0.25">
      <c r="A12" s="969">
        <v>9</v>
      </c>
      <c r="B12" s="970" t="s">
        <v>1257</v>
      </c>
      <c r="C12" s="970" t="s">
        <v>1258</v>
      </c>
      <c r="D12" s="970" t="s">
        <v>1259</v>
      </c>
    </row>
    <row r="13" spans="1:4" ht="38.25" x14ac:dyDescent="0.25">
      <c r="A13" s="967">
        <v>11</v>
      </c>
      <c r="B13" s="968" t="s">
        <v>1260</v>
      </c>
      <c r="C13" s="968" t="s">
        <v>1261</v>
      </c>
      <c r="D13" s="968" t="s">
        <v>1262</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O105"/>
  <sheetViews>
    <sheetView topLeftCell="F28" zoomScale="80" zoomScaleNormal="80" workbookViewId="0">
      <selection activeCell="C31" sqref="C31"/>
    </sheetView>
  </sheetViews>
  <sheetFormatPr defaultColWidth="9.28515625" defaultRowHeight="12.75" x14ac:dyDescent="0.25"/>
  <cols>
    <col min="1" max="1" width="4.28515625" style="608" customWidth="1"/>
    <col min="2" max="2" width="53.28515625" style="608" bestFit="1" customWidth="1"/>
    <col min="3" max="3" width="33.7109375" style="608" bestFit="1" customWidth="1"/>
    <col min="4" max="5" width="27.28515625" style="608" bestFit="1" customWidth="1"/>
    <col min="6" max="6" width="21.85546875" style="609" bestFit="1" customWidth="1"/>
    <col min="7" max="7" width="5.85546875" style="836" bestFit="1" customWidth="1"/>
    <col min="8" max="9" width="5.5703125" style="609" bestFit="1" customWidth="1"/>
    <col min="10" max="10" width="8.42578125" style="609" bestFit="1" customWidth="1"/>
    <col min="11" max="11" width="20.42578125" style="609" bestFit="1" customWidth="1"/>
    <col min="12" max="12" width="15.85546875" style="609" bestFit="1" customWidth="1"/>
    <col min="13" max="13" width="13.5703125" style="609" bestFit="1" customWidth="1"/>
    <col min="14" max="14" width="20.85546875" style="831" bestFit="1" customWidth="1"/>
    <col min="15" max="15" width="35.140625" style="821" bestFit="1" customWidth="1"/>
    <col min="16" max="16384" width="9.28515625" style="608"/>
  </cols>
  <sheetData>
    <row r="1" spans="1:15" x14ac:dyDescent="0.25">
      <c r="A1" s="995" t="s">
        <v>1050</v>
      </c>
      <c r="B1" s="995"/>
      <c r="C1" s="995"/>
      <c r="D1" s="995"/>
      <c r="E1" s="995"/>
      <c r="F1" s="995"/>
      <c r="G1" s="995"/>
      <c r="H1" s="995"/>
      <c r="I1" s="995"/>
      <c r="J1" s="995"/>
      <c r="K1" s="995"/>
      <c r="L1" s="995"/>
      <c r="M1" s="995"/>
      <c r="N1" s="995"/>
      <c r="O1" s="995"/>
    </row>
    <row r="2" spans="1:15" x14ac:dyDescent="0.25">
      <c r="A2" s="837"/>
      <c r="B2" s="837"/>
      <c r="C2" s="837"/>
      <c r="D2" s="837"/>
      <c r="E2" s="837"/>
      <c r="F2" s="838"/>
      <c r="G2" s="839"/>
      <c r="H2" s="838"/>
      <c r="I2" s="838"/>
      <c r="J2" s="838"/>
      <c r="K2" s="838"/>
      <c r="L2" s="838"/>
      <c r="M2" s="838"/>
      <c r="N2" s="840"/>
      <c r="O2" s="841"/>
    </row>
    <row r="3" spans="1:15" s="828" customFormat="1" ht="60" customHeight="1" x14ac:dyDescent="0.25">
      <c r="A3" s="1011" t="s">
        <v>0</v>
      </c>
      <c r="B3" s="1024" t="s">
        <v>189</v>
      </c>
      <c r="C3" s="1027" t="s">
        <v>2</v>
      </c>
      <c r="D3" s="996" t="s">
        <v>190</v>
      </c>
      <c r="E3" s="996" t="s">
        <v>191</v>
      </c>
      <c r="F3" s="996" t="s">
        <v>192</v>
      </c>
      <c r="G3" s="1009" t="s">
        <v>193</v>
      </c>
      <c r="H3" s="998" t="s">
        <v>194</v>
      </c>
      <c r="I3" s="999"/>
      <c r="J3" s="842" t="s">
        <v>195</v>
      </c>
      <c r="K3" s="1000" t="s">
        <v>196</v>
      </c>
      <c r="L3" s="1000"/>
      <c r="M3" s="996" t="s">
        <v>971</v>
      </c>
      <c r="N3" s="996" t="s">
        <v>972</v>
      </c>
      <c r="O3" s="996" t="s">
        <v>973</v>
      </c>
    </row>
    <row r="4" spans="1:15" s="828" customFormat="1" x14ac:dyDescent="0.25">
      <c r="A4" s="1011"/>
      <c r="B4" s="1025"/>
      <c r="C4" s="1027"/>
      <c r="D4" s="997"/>
      <c r="E4" s="997"/>
      <c r="F4" s="997"/>
      <c r="G4" s="1010"/>
      <c r="H4" s="843" t="s">
        <v>197</v>
      </c>
      <c r="I4" s="844" t="s">
        <v>198</v>
      </c>
      <c r="J4" s="843" t="s">
        <v>197</v>
      </c>
      <c r="K4" s="845" t="s">
        <v>285</v>
      </c>
      <c r="L4" s="846" t="s">
        <v>286</v>
      </c>
      <c r="M4" s="997"/>
      <c r="N4" s="997"/>
      <c r="O4" s="997"/>
    </row>
    <row r="5" spans="1:15" s="828" customFormat="1" ht="30" customHeight="1" x14ac:dyDescent="0.25">
      <c r="A5" s="847">
        <v>1</v>
      </c>
      <c r="B5" s="848">
        <v>2</v>
      </c>
      <c r="C5" s="847">
        <v>3</v>
      </c>
      <c r="D5" s="848">
        <v>4</v>
      </c>
      <c r="E5" s="847">
        <v>5</v>
      </c>
      <c r="F5" s="848">
        <v>6</v>
      </c>
      <c r="G5" s="847">
        <v>7</v>
      </c>
      <c r="H5" s="848">
        <v>8</v>
      </c>
      <c r="I5" s="847">
        <v>9</v>
      </c>
      <c r="J5" s="848">
        <v>10</v>
      </c>
      <c r="K5" s="849" t="s">
        <v>646</v>
      </c>
      <c r="L5" s="848">
        <v>12</v>
      </c>
      <c r="M5" s="850">
        <v>13</v>
      </c>
      <c r="N5" s="851">
        <v>14</v>
      </c>
      <c r="O5" s="851">
        <v>15</v>
      </c>
    </row>
    <row r="6" spans="1:15" ht="30" customHeight="1" x14ac:dyDescent="0.25">
      <c r="A6" s="1004" t="s">
        <v>805</v>
      </c>
      <c r="B6" s="1005"/>
      <c r="C6" s="1005"/>
      <c r="D6" s="1005"/>
      <c r="E6" s="1005"/>
      <c r="F6" s="1005"/>
      <c r="G6" s="1005"/>
      <c r="H6" s="1005"/>
      <c r="I6" s="1005"/>
      <c r="J6" s="1005"/>
      <c r="K6" s="1005"/>
      <c r="L6" s="1006"/>
      <c r="M6" s="852"/>
      <c r="N6" s="853"/>
      <c r="O6" s="854"/>
    </row>
    <row r="7" spans="1:15" ht="25.5" customHeight="1" x14ac:dyDescent="0.25">
      <c r="A7" s="855" t="s">
        <v>288</v>
      </c>
      <c r="B7" s="1007" t="s">
        <v>200</v>
      </c>
      <c r="C7" s="1008"/>
      <c r="D7" s="856"/>
      <c r="E7" s="856"/>
      <c r="F7" s="857"/>
      <c r="G7" s="858"/>
      <c r="H7" s="859"/>
      <c r="I7" s="859"/>
      <c r="J7" s="859"/>
      <c r="K7" s="859"/>
      <c r="L7" s="860">
        <f>SUM(L8:L20)/5</f>
        <v>0.98499999999999999</v>
      </c>
      <c r="M7" s="859"/>
      <c r="N7" s="861"/>
      <c r="O7" s="862"/>
    </row>
    <row r="8" spans="1:15" ht="38.25" customHeight="1" x14ac:dyDescent="0.25">
      <c r="A8" s="863"/>
      <c r="B8" s="864" t="s">
        <v>201</v>
      </c>
      <c r="C8" s="865"/>
      <c r="D8" s="866"/>
      <c r="E8" s="866"/>
      <c r="F8" s="867"/>
      <c r="G8" s="868"/>
      <c r="H8" s="819"/>
      <c r="I8" s="819"/>
      <c r="J8" s="819"/>
      <c r="K8" s="869"/>
      <c r="L8" s="870">
        <f>K9</f>
        <v>1</v>
      </c>
      <c r="M8" s="819"/>
      <c r="N8" s="871"/>
      <c r="O8" s="872"/>
    </row>
    <row r="9" spans="1:15" ht="156" x14ac:dyDescent="0.25">
      <c r="A9" s="863"/>
      <c r="B9" s="873" t="s">
        <v>808</v>
      </c>
      <c r="C9" s="874" t="s">
        <v>809</v>
      </c>
      <c r="D9" s="875" t="s">
        <v>806</v>
      </c>
      <c r="E9" s="876" t="s">
        <v>807</v>
      </c>
      <c r="F9" s="877" t="s">
        <v>219</v>
      </c>
      <c r="G9" s="878">
        <v>33</v>
      </c>
      <c r="H9" s="819">
        <v>33</v>
      </c>
      <c r="I9" s="870">
        <v>1</v>
      </c>
      <c r="J9" s="879">
        <v>33</v>
      </c>
      <c r="K9" s="869">
        <f>J9/H9</f>
        <v>1</v>
      </c>
      <c r="L9" s="819"/>
      <c r="M9" s="819" t="s">
        <v>977</v>
      </c>
      <c r="N9" s="871" t="s">
        <v>1053</v>
      </c>
      <c r="O9" s="872" t="s">
        <v>1089</v>
      </c>
    </row>
    <row r="10" spans="1:15" ht="33.75" customHeight="1" x14ac:dyDescent="0.25">
      <c r="A10" s="863"/>
      <c r="B10" s="880" t="s">
        <v>203</v>
      </c>
      <c r="C10" s="880"/>
      <c r="D10" s="881"/>
      <c r="E10" s="881"/>
      <c r="F10" s="882"/>
      <c r="G10" s="878"/>
      <c r="H10" s="819"/>
      <c r="I10" s="819"/>
      <c r="J10" s="879"/>
      <c r="K10" s="883"/>
      <c r="L10" s="884"/>
      <c r="M10" s="819"/>
      <c r="N10" s="871"/>
      <c r="O10" s="872"/>
    </row>
    <row r="11" spans="1:15" ht="60" x14ac:dyDescent="0.25">
      <c r="A11" s="863"/>
      <c r="B11" s="881" t="s">
        <v>810</v>
      </c>
      <c r="C11" s="874" t="s">
        <v>811</v>
      </c>
      <c r="D11" s="885" t="s">
        <v>812</v>
      </c>
      <c r="E11" s="885" t="s">
        <v>813</v>
      </c>
      <c r="F11" s="877" t="s">
        <v>219</v>
      </c>
      <c r="G11" s="878">
        <v>33</v>
      </c>
      <c r="H11" s="819">
        <v>33</v>
      </c>
      <c r="I11" s="870">
        <v>1</v>
      </c>
      <c r="J11" s="879">
        <v>33</v>
      </c>
      <c r="K11" s="869">
        <f>J11/H11</f>
        <v>1</v>
      </c>
      <c r="L11" s="871"/>
      <c r="M11" s="819" t="s">
        <v>977</v>
      </c>
      <c r="N11" s="871" t="s">
        <v>1143</v>
      </c>
      <c r="O11" s="871" t="s">
        <v>1091</v>
      </c>
    </row>
    <row r="12" spans="1:15" ht="157.5" customHeight="1" x14ac:dyDescent="0.25">
      <c r="A12" s="863"/>
      <c r="B12" s="881" t="s">
        <v>814</v>
      </c>
      <c r="C12" s="881" t="s">
        <v>815</v>
      </c>
      <c r="D12" s="885" t="s">
        <v>816</v>
      </c>
      <c r="E12" s="885" t="s">
        <v>817</v>
      </c>
      <c r="F12" s="877" t="s">
        <v>204</v>
      </c>
      <c r="G12" s="878">
        <v>0</v>
      </c>
      <c r="H12" s="819">
        <v>0</v>
      </c>
      <c r="I12" s="870">
        <v>1</v>
      </c>
      <c r="J12" s="819">
        <v>0</v>
      </c>
      <c r="K12" s="869" t="e">
        <f>J12/H12</f>
        <v>#DIV/0!</v>
      </c>
      <c r="L12" s="871"/>
      <c r="M12" s="819" t="s">
        <v>977</v>
      </c>
      <c r="N12" s="871" t="s">
        <v>1090</v>
      </c>
      <c r="O12" s="871" t="s">
        <v>1092</v>
      </c>
    </row>
    <row r="13" spans="1:15" ht="27.75" customHeight="1" x14ac:dyDescent="0.25">
      <c r="A13" s="863"/>
      <c r="B13" s="864" t="s">
        <v>205</v>
      </c>
      <c r="C13" s="880"/>
      <c r="D13" s="880"/>
      <c r="E13" s="880"/>
      <c r="F13" s="886"/>
      <c r="G13" s="886"/>
      <c r="H13" s="886"/>
      <c r="I13" s="886"/>
      <c r="J13" s="886"/>
      <c r="K13" s="869"/>
      <c r="L13" s="887">
        <f>K14</f>
        <v>1</v>
      </c>
      <c r="M13" s="819"/>
      <c r="N13" s="871"/>
      <c r="O13" s="872"/>
    </row>
    <row r="14" spans="1:15" ht="117.75" customHeight="1" x14ac:dyDescent="0.25">
      <c r="A14" s="888"/>
      <c r="B14" s="881" t="s">
        <v>818</v>
      </c>
      <c r="C14" s="885" t="s">
        <v>819</v>
      </c>
      <c r="D14" s="885" t="s">
        <v>820</v>
      </c>
      <c r="E14" s="885" t="s">
        <v>821</v>
      </c>
      <c r="F14" s="877" t="s">
        <v>206</v>
      </c>
      <c r="G14" s="878">
        <v>15</v>
      </c>
      <c r="H14" s="819">
        <v>15</v>
      </c>
      <c r="I14" s="870">
        <v>1</v>
      </c>
      <c r="J14" s="819">
        <v>15</v>
      </c>
      <c r="K14" s="869">
        <f>J16/H16</f>
        <v>1</v>
      </c>
      <c r="L14" s="871"/>
      <c r="M14" s="819" t="s">
        <v>977</v>
      </c>
      <c r="N14" s="871" t="s">
        <v>1098</v>
      </c>
      <c r="O14" s="872" t="s">
        <v>1099</v>
      </c>
    </row>
    <row r="15" spans="1:15" ht="34.5" customHeight="1" x14ac:dyDescent="0.25">
      <c r="A15" s="888"/>
      <c r="B15" s="1001" t="s">
        <v>207</v>
      </c>
      <c r="C15" s="1002"/>
      <c r="D15" s="1002"/>
      <c r="E15" s="1002"/>
      <c r="F15" s="886"/>
      <c r="G15" s="886"/>
      <c r="H15" s="886"/>
      <c r="I15" s="886"/>
      <c r="J15" s="886"/>
      <c r="K15" s="869"/>
      <c r="L15" s="887">
        <f>K16</f>
        <v>1</v>
      </c>
      <c r="M15" s="819"/>
      <c r="N15" s="871"/>
      <c r="O15" s="872"/>
    </row>
    <row r="16" spans="1:15" ht="101.1" customHeight="1" x14ac:dyDescent="0.25">
      <c r="A16" s="888"/>
      <c r="B16" s="881" t="s">
        <v>822</v>
      </c>
      <c r="C16" s="881" t="s">
        <v>822</v>
      </c>
      <c r="D16" s="885" t="s">
        <v>823</v>
      </c>
      <c r="E16" s="885" t="s">
        <v>824</v>
      </c>
      <c r="F16" s="877" t="s">
        <v>219</v>
      </c>
      <c r="G16" s="878">
        <v>19</v>
      </c>
      <c r="H16" s="819">
        <v>19</v>
      </c>
      <c r="I16" s="870">
        <v>1</v>
      </c>
      <c r="J16" s="819">
        <v>19</v>
      </c>
      <c r="K16" s="869">
        <f>J16/H16</f>
        <v>1</v>
      </c>
      <c r="L16" s="819"/>
      <c r="M16" s="819" t="s">
        <v>977</v>
      </c>
      <c r="N16" s="871" t="s">
        <v>1095</v>
      </c>
      <c r="O16" s="871" t="s">
        <v>1096</v>
      </c>
    </row>
    <row r="17" spans="1:15" ht="28.5" customHeight="1" x14ac:dyDescent="0.25">
      <c r="A17" s="888"/>
      <c r="B17" s="1001" t="s">
        <v>825</v>
      </c>
      <c r="C17" s="1002"/>
      <c r="D17" s="1002"/>
      <c r="E17" s="1003"/>
      <c r="F17" s="886"/>
      <c r="G17" s="886"/>
      <c r="H17" s="886"/>
      <c r="I17" s="886"/>
      <c r="J17" s="886"/>
      <c r="K17" s="869"/>
      <c r="L17" s="887">
        <f>K18</f>
        <v>0.92500000000000004</v>
      </c>
      <c r="M17" s="819"/>
      <c r="N17" s="871"/>
      <c r="O17" s="872"/>
    </row>
    <row r="18" spans="1:15" ht="144" x14ac:dyDescent="0.25">
      <c r="A18" s="888"/>
      <c r="B18" s="881" t="s">
        <v>826</v>
      </c>
      <c r="C18" s="885" t="s">
        <v>827</v>
      </c>
      <c r="D18" s="889" t="s">
        <v>828</v>
      </c>
      <c r="E18" s="890" t="s">
        <v>829</v>
      </c>
      <c r="F18" s="877" t="s">
        <v>1048</v>
      </c>
      <c r="G18" s="878">
        <v>200</v>
      </c>
      <c r="H18" s="819">
        <v>200</v>
      </c>
      <c r="I18" s="870">
        <v>0.8</v>
      </c>
      <c r="J18" s="819">
        <v>185</v>
      </c>
      <c r="K18" s="869">
        <f>J18/G18</f>
        <v>0.92500000000000004</v>
      </c>
      <c r="L18" s="819"/>
      <c r="M18" s="819" t="s">
        <v>977</v>
      </c>
      <c r="N18" s="871" t="s">
        <v>1093</v>
      </c>
      <c r="O18" s="871" t="s">
        <v>1094</v>
      </c>
    </row>
    <row r="19" spans="1:15" x14ac:dyDescent="0.25">
      <c r="A19" s="888"/>
      <c r="B19" s="864" t="s">
        <v>208</v>
      </c>
      <c r="C19" s="880"/>
      <c r="D19" s="880"/>
      <c r="E19" s="880"/>
      <c r="F19" s="886"/>
      <c r="G19" s="886"/>
      <c r="H19" s="886"/>
      <c r="I19" s="886"/>
      <c r="J19" s="886"/>
      <c r="K19" s="869"/>
      <c r="L19" s="887">
        <f>K20</f>
        <v>1</v>
      </c>
      <c r="M19" s="819"/>
      <c r="N19" s="871"/>
      <c r="O19" s="872"/>
    </row>
    <row r="20" spans="1:15" ht="72" x14ac:dyDescent="0.25">
      <c r="A20" s="888"/>
      <c r="B20" s="881" t="s">
        <v>830</v>
      </c>
      <c r="C20" s="885" t="s">
        <v>831</v>
      </c>
      <c r="D20" s="885" t="s">
        <v>832</v>
      </c>
      <c r="E20" s="885" t="s">
        <v>833</v>
      </c>
      <c r="F20" s="877" t="s">
        <v>219</v>
      </c>
      <c r="G20" s="878">
        <v>7</v>
      </c>
      <c r="H20" s="819">
        <v>7</v>
      </c>
      <c r="I20" s="870">
        <v>1</v>
      </c>
      <c r="J20" s="819">
        <v>7</v>
      </c>
      <c r="K20" s="869">
        <f>J20/H20</f>
        <v>1</v>
      </c>
      <c r="L20" s="871"/>
      <c r="M20" s="819" t="s">
        <v>977</v>
      </c>
      <c r="N20" s="871" t="s">
        <v>1053</v>
      </c>
      <c r="O20" s="871" t="s">
        <v>1097</v>
      </c>
    </row>
    <row r="21" spans="1:15" x14ac:dyDescent="0.25">
      <c r="A21" s="891" t="s">
        <v>326</v>
      </c>
      <c r="B21" s="892" t="s">
        <v>211</v>
      </c>
      <c r="C21" s="893"/>
      <c r="D21" s="893"/>
      <c r="E21" s="893"/>
      <c r="F21" s="894"/>
      <c r="G21" s="894"/>
      <c r="H21" s="894"/>
      <c r="I21" s="894"/>
      <c r="J21" s="894"/>
      <c r="K21" s="894"/>
      <c r="L21" s="895">
        <f>(L22+L41+L50+L55+L58+L61)/6</f>
        <v>0.95907220979138164</v>
      </c>
      <c r="M21" s="859"/>
      <c r="N21" s="861"/>
      <c r="O21" s="862"/>
    </row>
    <row r="22" spans="1:15" ht="27" customHeight="1" x14ac:dyDescent="0.25">
      <c r="A22" s="896" t="s">
        <v>212</v>
      </c>
      <c r="B22" s="897" t="s">
        <v>213</v>
      </c>
      <c r="C22" s="898"/>
      <c r="D22" s="898"/>
      <c r="E22" s="898"/>
      <c r="F22" s="899"/>
      <c r="G22" s="899"/>
      <c r="H22" s="899"/>
      <c r="I22" s="899"/>
      <c r="J22" s="899"/>
      <c r="K22" s="899"/>
      <c r="L22" s="900">
        <f>(L23+L26+L28+L30+L32+L34+L36+L39)/8</f>
        <v>0.95576388888888897</v>
      </c>
      <c r="M22" s="896"/>
      <c r="N22" s="901"/>
      <c r="O22" s="902"/>
    </row>
    <row r="23" spans="1:15" ht="26.25" customHeight="1" x14ac:dyDescent="0.25">
      <c r="A23" s="903"/>
      <c r="B23" s="1012" t="s">
        <v>214</v>
      </c>
      <c r="C23" s="1013"/>
      <c r="D23" s="1013"/>
      <c r="E23" s="1014"/>
      <c r="F23" s="904"/>
      <c r="G23" s="905"/>
      <c r="H23" s="906"/>
      <c r="I23" s="906"/>
      <c r="J23" s="906"/>
      <c r="K23" s="907"/>
      <c r="L23" s="908">
        <f>(K24+K25)/2</f>
        <v>0.96500000000000008</v>
      </c>
      <c r="M23" s="906"/>
      <c r="N23" s="909"/>
      <c r="O23" s="910"/>
    </row>
    <row r="24" spans="1:15" ht="77.45" customHeight="1" x14ac:dyDescent="0.25">
      <c r="A24" s="888"/>
      <c r="B24" s="881" t="s">
        <v>215</v>
      </c>
      <c r="C24" s="885" t="s">
        <v>216</v>
      </c>
      <c r="D24" s="1015" t="s">
        <v>217</v>
      </c>
      <c r="E24" s="1016"/>
      <c r="F24" s="911" t="s">
        <v>218</v>
      </c>
      <c r="G24" s="868">
        <v>1</v>
      </c>
      <c r="H24" s="819">
        <v>1</v>
      </c>
      <c r="I24" s="870">
        <v>1</v>
      </c>
      <c r="J24" s="819">
        <v>2</v>
      </c>
      <c r="K24" s="884">
        <v>1</v>
      </c>
      <c r="L24" s="819"/>
      <c r="M24" s="819" t="s">
        <v>977</v>
      </c>
      <c r="N24" s="871" t="s">
        <v>1058</v>
      </c>
      <c r="O24" s="872" t="s">
        <v>1130</v>
      </c>
    </row>
    <row r="25" spans="1:15" ht="144" x14ac:dyDescent="0.25">
      <c r="A25" s="888"/>
      <c r="B25" s="881" t="s">
        <v>826</v>
      </c>
      <c r="C25" s="885" t="s">
        <v>827</v>
      </c>
      <c r="D25" s="889" t="s">
        <v>921</v>
      </c>
      <c r="E25" s="912" t="s">
        <v>922</v>
      </c>
      <c r="F25" s="877" t="s">
        <v>1049</v>
      </c>
      <c r="G25" s="868">
        <v>200</v>
      </c>
      <c r="H25" s="819">
        <v>200</v>
      </c>
      <c r="I25" s="870">
        <v>0.85</v>
      </c>
      <c r="J25" s="819">
        <v>186</v>
      </c>
      <c r="K25" s="884">
        <f>J25/G25</f>
        <v>0.93</v>
      </c>
      <c r="L25" s="819"/>
      <c r="M25" s="819" t="s">
        <v>977</v>
      </c>
      <c r="N25" s="871" t="s">
        <v>1060</v>
      </c>
      <c r="O25" s="872" t="s">
        <v>1124</v>
      </c>
    </row>
    <row r="26" spans="1:15" ht="33.75" customHeight="1" x14ac:dyDescent="0.25">
      <c r="A26" s="903"/>
      <c r="B26" s="1012" t="s">
        <v>220</v>
      </c>
      <c r="C26" s="1013"/>
      <c r="D26" s="1013"/>
      <c r="E26" s="1014"/>
      <c r="F26" s="904"/>
      <c r="G26" s="905"/>
      <c r="H26" s="906"/>
      <c r="I26" s="906"/>
      <c r="J26" s="906"/>
      <c r="K26" s="913"/>
      <c r="L26" s="908">
        <f>K27</f>
        <v>0.86111111111111116</v>
      </c>
      <c r="M26" s="906"/>
      <c r="N26" s="909"/>
      <c r="O26" s="910"/>
    </row>
    <row r="27" spans="1:15" ht="84" x14ac:dyDescent="0.25">
      <c r="A27" s="888"/>
      <c r="B27" s="881" t="s">
        <v>221</v>
      </c>
      <c r="C27" s="885" t="s">
        <v>222</v>
      </c>
      <c r="D27" s="885" t="s">
        <v>223</v>
      </c>
      <c r="E27" s="885" t="s">
        <v>224</v>
      </c>
      <c r="F27" s="877" t="s">
        <v>219</v>
      </c>
      <c r="G27" s="868">
        <v>36</v>
      </c>
      <c r="H27" s="819">
        <v>36</v>
      </c>
      <c r="I27" s="870">
        <v>1</v>
      </c>
      <c r="J27" s="819">
        <v>31</v>
      </c>
      <c r="K27" s="884">
        <f>J27/G27</f>
        <v>0.86111111111111116</v>
      </c>
      <c r="L27" s="819"/>
      <c r="M27" s="819" t="s">
        <v>1012</v>
      </c>
      <c r="N27" s="871" t="s">
        <v>1051</v>
      </c>
      <c r="O27" s="872" t="s">
        <v>1068</v>
      </c>
    </row>
    <row r="28" spans="1:15" ht="38.25" customHeight="1" x14ac:dyDescent="0.25">
      <c r="A28" s="903"/>
      <c r="B28" s="1012" t="s">
        <v>225</v>
      </c>
      <c r="C28" s="1013"/>
      <c r="D28" s="1013"/>
      <c r="E28" s="1014"/>
      <c r="F28" s="904"/>
      <c r="G28" s="905"/>
      <c r="H28" s="906"/>
      <c r="I28" s="906"/>
      <c r="J28" s="906"/>
      <c r="K28" s="913"/>
      <c r="L28" s="908">
        <f>K29</f>
        <v>1</v>
      </c>
      <c r="M28" s="906"/>
      <c r="N28" s="909"/>
      <c r="O28" s="910"/>
    </row>
    <row r="29" spans="1:15" ht="87.75" customHeight="1" x14ac:dyDescent="0.25">
      <c r="A29" s="888"/>
      <c r="B29" s="881" t="s">
        <v>226</v>
      </c>
      <c r="C29" s="885" t="s">
        <v>227</v>
      </c>
      <c r="D29" s="1015" t="s">
        <v>228</v>
      </c>
      <c r="E29" s="1016"/>
      <c r="F29" s="877" t="s">
        <v>219</v>
      </c>
      <c r="G29" s="878">
        <v>4</v>
      </c>
      <c r="H29" s="819">
        <v>4</v>
      </c>
      <c r="I29" s="870">
        <v>1</v>
      </c>
      <c r="J29" s="819">
        <v>4</v>
      </c>
      <c r="K29" s="884">
        <f>J29/H29</f>
        <v>1</v>
      </c>
      <c r="L29" s="914"/>
      <c r="M29" s="819" t="s">
        <v>1119</v>
      </c>
      <c r="N29" s="871" t="s">
        <v>1121</v>
      </c>
      <c r="O29" s="872" t="s">
        <v>1120</v>
      </c>
    </row>
    <row r="30" spans="1:15" ht="25.5" customHeight="1" x14ac:dyDescent="0.25">
      <c r="A30" s="903"/>
      <c r="B30" s="1012" t="s">
        <v>229</v>
      </c>
      <c r="C30" s="1013"/>
      <c r="D30" s="1013"/>
      <c r="E30" s="1014"/>
      <c r="F30" s="904"/>
      <c r="G30" s="905"/>
      <c r="H30" s="906"/>
      <c r="I30" s="906"/>
      <c r="J30" s="906"/>
      <c r="K30" s="907"/>
      <c r="L30" s="908">
        <f>K31</f>
        <v>1</v>
      </c>
      <c r="M30" s="906"/>
      <c r="N30" s="915"/>
      <c r="O30" s="916"/>
    </row>
    <row r="31" spans="1:15" ht="149.65" customHeight="1" x14ac:dyDescent="0.25">
      <c r="A31" s="888"/>
      <c r="B31" s="881" t="s">
        <v>834</v>
      </c>
      <c r="C31" s="881" t="s">
        <v>835</v>
      </c>
      <c r="D31" s="890" t="s">
        <v>836</v>
      </c>
      <c r="E31" s="885" t="s">
        <v>837</v>
      </c>
      <c r="F31" s="917" t="s">
        <v>219</v>
      </c>
      <c r="G31" s="878">
        <v>14</v>
      </c>
      <c r="H31" s="819">
        <v>14</v>
      </c>
      <c r="I31" s="870">
        <v>0.8</v>
      </c>
      <c r="J31" s="819">
        <v>14</v>
      </c>
      <c r="K31" s="918">
        <f>J31/H31</f>
        <v>1</v>
      </c>
      <c r="L31" s="919"/>
      <c r="M31" s="819" t="s">
        <v>977</v>
      </c>
      <c r="N31" s="920" t="s">
        <v>1055</v>
      </c>
      <c r="O31" s="921" t="s">
        <v>1052</v>
      </c>
    </row>
    <row r="32" spans="1:15" ht="26.25" customHeight="1" x14ac:dyDescent="0.25">
      <c r="A32" s="903"/>
      <c r="B32" s="1012" t="s">
        <v>230</v>
      </c>
      <c r="C32" s="1013"/>
      <c r="D32" s="1013"/>
      <c r="E32" s="1014"/>
      <c r="F32" s="904"/>
      <c r="G32" s="905"/>
      <c r="H32" s="906"/>
      <c r="I32" s="906"/>
      <c r="J32" s="906"/>
      <c r="K32" s="908"/>
      <c r="L32" s="908">
        <f>K33</f>
        <v>1</v>
      </c>
      <c r="M32" s="906"/>
      <c r="N32" s="915"/>
      <c r="O32" s="915"/>
    </row>
    <row r="33" spans="1:15" ht="113.65" customHeight="1" x14ac:dyDescent="0.25">
      <c r="A33" s="888"/>
      <c r="B33" s="881" t="s">
        <v>231</v>
      </c>
      <c r="C33" s="885" t="s">
        <v>232</v>
      </c>
      <c r="D33" s="885" t="s">
        <v>233</v>
      </c>
      <c r="E33" s="885" t="s">
        <v>234</v>
      </c>
      <c r="F33" s="877" t="s">
        <v>235</v>
      </c>
      <c r="G33" s="878">
        <v>10</v>
      </c>
      <c r="H33" s="819">
        <v>10</v>
      </c>
      <c r="I33" s="870">
        <v>1</v>
      </c>
      <c r="J33" s="819">
        <v>10</v>
      </c>
      <c r="K33" s="884">
        <f>J33/H33</f>
        <v>1</v>
      </c>
      <c r="L33" s="922"/>
      <c r="M33" s="819" t="s">
        <v>977</v>
      </c>
      <c r="N33" s="923" t="s">
        <v>1053</v>
      </c>
      <c r="O33" s="924" t="s">
        <v>1054</v>
      </c>
    </row>
    <row r="34" spans="1:15" ht="25.5" customHeight="1" x14ac:dyDescent="0.25">
      <c r="A34" s="903"/>
      <c r="B34" s="1012" t="s">
        <v>236</v>
      </c>
      <c r="C34" s="1013"/>
      <c r="D34" s="1013"/>
      <c r="E34" s="1014"/>
      <c r="F34" s="904"/>
      <c r="G34" s="905"/>
      <c r="H34" s="906"/>
      <c r="I34" s="906"/>
      <c r="J34" s="906"/>
      <c r="K34" s="907"/>
      <c r="L34" s="908">
        <f>K35</f>
        <v>0.82</v>
      </c>
      <c r="M34" s="906"/>
      <c r="N34" s="915"/>
      <c r="O34" s="915"/>
    </row>
    <row r="35" spans="1:15" ht="36" x14ac:dyDescent="0.25">
      <c r="A35" s="888"/>
      <c r="B35" s="881" t="s">
        <v>237</v>
      </c>
      <c r="C35" s="885" t="s">
        <v>238</v>
      </c>
      <c r="D35" s="1015" t="s">
        <v>923</v>
      </c>
      <c r="E35" s="1016"/>
      <c r="F35" s="877" t="s">
        <v>219</v>
      </c>
      <c r="G35" s="878">
        <v>15</v>
      </c>
      <c r="H35" s="819">
        <v>11</v>
      </c>
      <c r="I35" s="870">
        <v>0.8</v>
      </c>
      <c r="J35" s="819">
        <v>9</v>
      </c>
      <c r="K35" s="884">
        <v>0.82</v>
      </c>
      <c r="L35" s="819"/>
      <c r="M35" s="819" t="s">
        <v>1056</v>
      </c>
      <c r="N35" s="920" t="s">
        <v>1053</v>
      </c>
      <c r="O35" s="921" t="s">
        <v>1057</v>
      </c>
    </row>
    <row r="36" spans="1:15" ht="25.5" customHeight="1" x14ac:dyDescent="0.25">
      <c r="A36" s="903"/>
      <c r="B36" s="1012" t="s">
        <v>239</v>
      </c>
      <c r="C36" s="1013"/>
      <c r="D36" s="1013"/>
      <c r="E36" s="1014"/>
      <c r="F36" s="904"/>
      <c r="G36" s="905"/>
      <c r="H36" s="906"/>
      <c r="I36" s="906"/>
      <c r="J36" s="906"/>
      <c r="K36" s="907"/>
      <c r="L36" s="908">
        <f>SUM(K37:K38)/2</f>
        <v>1</v>
      </c>
      <c r="M36" s="906"/>
      <c r="N36" s="925"/>
      <c r="O36" s="916"/>
    </row>
    <row r="37" spans="1:15" ht="60" x14ac:dyDescent="0.25">
      <c r="A37" s="888"/>
      <c r="B37" s="881" t="s">
        <v>838</v>
      </c>
      <c r="C37" s="885" t="s">
        <v>240</v>
      </c>
      <c r="D37" s="926" t="s">
        <v>884</v>
      </c>
      <c r="E37" s="927" t="s">
        <v>885</v>
      </c>
      <c r="F37" s="877" t="s">
        <v>204</v>
      </c>
      <c r="G37" s="878">
        <v>4</v>
      </c>
      <c r="H37" s="819">
        <v>4</v>
      </c>
      <c r="I37" s="870">
        <v>1</v>
      </c>
      <c r="J37" s="819">
        <v>4</v>
      </c>
      <c r="K37" s="884">
        <f>J37/H37</f>
        <v>1</v>
      </c>
      <c r="L37" s="819"/>
      <c r="M37" s="871" t="s">
        <v>977</v>
      </c>
      <c r="N37" s="920" t="s">
        <v>1053</v>
      </c>
      <c r="O37" s="921" t="s">
        <v>1131</v>
      </c>
    </row>
    <row r="38" spans="1:15" ht="60" x14ac:dyDescent="0.25">
      <c r="A38" s="888"/>
      <c r="B38" s="881" t="s">
        <v>241</v>
      </c>
      <c r="C38" s="877" t="s">
        <v>242</v>
      </c>
      <c r="D38" s="1031" t="s">
        <v>924</v>
      </c>
      <c r="E38" s="1031"/>
      <c r="F38" s="877" t="s">
        <v>645</v>
      </c>
      <c r="G38" s="878">
        <v>2</v>
      </c>
      <c r="H38" s="819">
        <v>2</v>
      </c>
      <c r="I38" s="870">
        <v>1</v>
      </c>
      <c r="J38" s="819">
        <v>2</v>
      </c>
      <c r="K38" s="884">
        <f>J38/H38</f>
        <v>1</v>
      </c>
      <c r="L38" s="819"/>
      <c r="M38" s="819" t="s">
        <v>977</v>
      </c>
      <c r="N38" s="920" t="s">
        <v>1125</v>
      </c>
      <c r="O38" s="921" t="s">
        <v>1126</v>
      </c>
    </row>
    <row r="39" spans="1:15" ht="32.25" customHeight="1" x14ac:dyDescent="0.25">
      <c r="A39" s="903"/>
      <c r="B39" s="1012" t="s">
        <v>243</v>
      </c>
      <c r="C39" s="1013"/>
      <c r="D39" s="1013"/>
      <c r="E39" s="1014"/>
      <c r="F39" s="904"/>
      <c r="G39" s="905"/>
      <c r="H39" s="906"/>
      <c r="I39" s="906"/>
      <c r="J39" s="906"/>
      <c r="K39" s="907"/>
      <c r="L39" s="908">
        <f>K40</f>
        <v>1</v>
      </c>
      <c r="M39" s="906"/>
      <c r="N39" s="925"/>
      <c r="O39" s="916"/>
    </row>
    <row r="40" spans="1:15" ht="121.5" customHeight="1" x14ac:dyDescent="0.25">
      <c r="A40" s="888"/>
      <c r="B40" s="881" t="s">
        <v>244</v>
      </c>
      <c r="C40" s="885" t="s">
        <v>1127</v>
      </c>
      <c r="D40" s="1015" t="s">
        <v>925</v>
      </c>
      <c r="E40" s="1016"/>
      <c r="F40" s="877" t="s">
        <v>219</v>
      </c>
      <c r="G40" s="878">
        <v>6</v>
      </c>
      <c r="H40" s="819">
        <v>4</v>
      </c>
      <c r="I40" s="870">
        <v>0.8</v>
      </c>
      <c r="J40" s="819">
        <v>4</v>
      </c>
      <c r="K40" s="870">
        <v>1</v>
      </c>
      <c r="L40" s="819"/>
      <c r="M40" s="819" t="s">
        <v>977</v>
      </c>
      <c r="N40" s="920" t="s">
        <v>1058</v>
      </c>
      <c r="O40" s="924" t="s">
        <v>1059</v>
      </c>
    </row>
    <row r="41" spans="1:15" x14ac:dyDescent="0.25">
      <c r="A41" s="928" t="s">
        <v>245</v>
      </c>
      <c r="B41" s="1019" t="s">
        <v>246</v>
      </c>
      <c r="C41" s="1020"/>
      <c r="D41" s="1020"/>
      <c r="E41" s="1021"/>
      <c r="F41" s="929"/>
      <c r="G41" s="930"/>
      <c r="H41" s="896"/>
      <c r="I41" s="896"/>
      <c r="J41" s="896"/>
      <c r="K41" s="931"/>
      <c r="L41" s="932">
        <f>SUM(L42:L49)/3</f>
        <v>0.96123456790123463</v>
      </c>
      <c r="M41" s="896"/>
      <c r="N41" s="933"/>
      <c r="O41" s="934"/>
    </row>
    <row r="42" spans="1:15" x14ac:dyDescent="0.25">
      <c r="A42" s="888"/>
      <c r="B42" s="881" t="s">
        <v>247</v>
      </c>
      <c r="C42" s="877"/>
      <c r="D42" s="877"/>
      <c r="E42" s="877"/>
      <c r="F42" s="877"/>
      <c r="G42" s="878"/>
      <c r="H42" s="819"/>
      <c r="I42" s="819"/>
      <c r="J42" s="819"/>
      <c r="K42" s="935"/>
      <c r="L42" s="884">
        <f>K43</f>
        <v>0.93</v>
      </c>
      <c r="M42" s="819"/>
      <c r="N42" s="923"/>
      <c r="O42" s="924"/>
    </row>
    <row r="43" spans="1:15" ht="147" customHeight="1" x14ac:dyDescent="0.25">
      <c r="A43" s="888"/>
      <c r="B43" s="881" t="s">
        <v>826</v>
      </c>
      <c r="C43" s="885" t="s">
        <v>827</v>
      </c>
      <c r="D43" s="889" t="s">
        <v>921</v>
      </c>
      <c r="E43" s="912" t="s">
        <v>922</v>
      </c>
      <c r="F43" s="877" t="s">
        <v>962</v>
      </c>
      <c r="G43" s="878">
        <v>200</v>
      </c>
      <c r="H43" s="819">
        <v>200</v>
      </c>
      <c r="I43" s="870">
        <v>0.85</v>
      </c>
      <c r="J43" s="819">
        <v>186</v>
      </c>
      <c r="K43" s="884">
        <f>J43/G43</f>
        <v>0.93</v>
      </c>
      <c r="L43" s="914"/>
      <c r="M43" s="819" t="s">
        <v>1119</v>
      </c>
      <c r="N43" s="920" t="s">
        <v>1061</v>
      </c>
      <c r="O43" s="924" t="s">
        <v>1062</v>
      </c>
    </row>
    <row r="44" spans="1:15" ht="19.5" customHeight="1" x14ac:dyDescent="0.25">
      <c r="A44" s="888"/>
      <c r="B44" s="881" t="s">
        <v>248</v>
      </c>
      <c r="C44" s="877"/>
      <c r="D44" s="877"/>
      <c r="E44" s="877"/>
      <c r="F44" s="877"/>
      <c r="G44" s="878"/>
      <c r="H44" s="819"/>
      <c r="I44" s="819"/>
      <c r="J44" s="819"/>
      <c r="K44" s="936"/>
      <c r="L44" s="884">
        <f>SUM(K45:K47)/3</f>
        <v>0.95370370370370372</v>
      </c>
      <c r="M44" s="819"/>
      <c r="N44" s="923"/>
      <c r="O44" s="924"/>
    </row>
    <row r="45" spans="1:15" ht="84" x14ac:dyDescent="0.25">
      <c r="A45" s="888"/>
      <c r="B45" s="881" t="s">
        <v>221</v>
      </c>
      <c r="C45" s="885" t="s">
        <v>222</v>
      </c>
      <c r="D45" s="885" t="s">
        <v>223</v>
      </c>
      <c r="E45" s="885" t="s">
        <v>224</v>
      </c>
      <c r="F45" s="877" t="s">
        <v>219</v>
      </c>
      <c r="G45" s="878">
        <v>36</v>
      </c>
      <c r="H45" s="819">
        <v>36</v>
      </c>
      <c r="I45" s="870">
        <v>1</v>
      </c>
      <c r="J45" s="819">
        <v>31</v>
      </c>
      <c r="K45" s="884">
        <f>J45/G45</f>
        <v>0.86111111111111116</v>
      </c>
      <c r="L45" s="819"/>
      <c r="M45" s="819" t="s">
        <v>978</v>
      </c>
      <c r="N45" s="923" t="s">
        <v>1051</v>
      </c>
      <c r="O45" s="924" t="s">
        <v>1128</v>
      </c>
    </row>
    <row r="46" spans="1:15" ht="48" x14ac:dyDescent="0.25">
      <c r="A46" s="888"/>
      <c r="B46" s="881" t="s">
        <v>838</v>
      </c>
      <c r="C46" s="885" t="s">
        <v>240</v>
      </c>
      <c r="D46" s="926" t="s">
        <v>884</v>
      </c>
      <c r="E46" s="927" t="s">
        <v>885</v>
      </c>
      <c r="F46" s="877" t="s">
        <v>218</v>
      </c>
      <c r="G46" s="878">
        <v>4</v>
      </c>
      <c r="H46" s="819">
        <v>4</v>
      </c>
      <c r="I46" s="870">
        <v>1</v>
      </c>
      <c r="J46" s="819">
        <v>4</v>
      </c>
      <c r="K46" s="884">
        <f>J46/H46</f>
        <v>1</v>
      </c>
      <c r="L46" s="819"/>
      <c r="M46" s="871" t="s">
        <v>1129</v>
      </c>
      <c r="N46" s="923" t="s">
        <v>1053</v>
      </c>
      <c r="O46" s="924" t="s">
        <v>1132</v>
      </c>
    </row>
    <row r="47" spans="1:15" ht="60" x14ac:dyDescent="0.25">
      <c r="A47" s="888"/>
      <c r="B47" s="881" t="s">
        <v>839</v>
      </c>
      <c r="C47" s="885" t="s">
        <v>242</v>
      </c>
      <c r="D47" s="926" t="s">
        <v>886</v>
      </c>
      <c r="E47" s="926" t="s">
        <v>887</v>
      </c>
      <c r="F47" s="877" t="s">
        <v>645</v>
      </c>
      <c r="G47" s="878">
        <v>2</v>
      </c>
      <c r="H47" s="819">
        <v>2</v>
      </c>
      <c r="I47" s="870">
        <v>1</v>
      </c>
      <c r="J47" s="819">
        <v>2</v>
      </c>
      <c r="K47" s="884">
        <f>J47/H47</f>
        <v>1</v>
      </c>
      <c r="L47" s="819"/>
      <c r="M47" s="819" t="s">
        <v>977</v>
      </c>
      <c r="N47" s="920" t="s">
        <v>1139</v>
      </c>
      <c r="O47" s="921" t="s">
        <v>1140</v>
      </c>
    </row>
    <row r="48" spans="1:15" ht="15" customHeight="1" x14ac:dyDescent="0.25">
      <c r="A48" s="888"/>
      <c r="B48" s="1001" t="s">
        <v>249</v>
      </c>
      <c r="C48" s="1003"/>
      <c r="D48" s="877"/>
      <c r="E48" s="877"/>
      <c r="F48" s="877"/>
      <c r="G48" s="878"/>
      <c r="H48" s="819"/>
      <c r="I48" s="870"/>
      <c r="J48" s="819"/>
      <c r="K48" s="936"/>
      <c r="L48" s="870">
        <f>K49</f>
        <v>1</v>
      </c>
      <c r="M48" s="819"/>
      <c r="N48" s="920"/>
      <c r="O48" s="920"/>
    </row>
    <row r="49" spans="1:15" ht="83.65" customHeight="1" x14ac:dyDescent="0.25">
      <c r="A49" s="888"/>
      <c r="B49" s="881" t="s">
        <v>250</v>
      </c>
      <c r="C49" s="885" t="s">
        <v>840</v>
      </c>
      <c r="D49" s="1015" t="s">
        <v>841</v>
      </c>
      <c r="E49" s="1016"/>
      <c r="F49" s="877" t="s">
        <v>219</v>
      </c>
      <c r="G49" s="878">
        <v>2</v>
      </c>
      <c r="H49" s="819">
        <v>1</v>
      </c>
      <c r="I49" s="870">
        <v>1</v>
      </c>
      <c r="J49" s="819">
        <v>1</v>
      </c>
      <c r="K49" s="884">
        <f>J49/H49</f>
        <v>1</v>
      </c>
      <c r="L49" s="819"/>
      <c r="M49" s="819" t="s">
        <v>977</v>
      </c>
      <c r="N49" s="920" t="s">
        <v>1058</v>
      </c>
      <c r="O49" s="921" t="s">
        <v>1063</v>
      </c>
    </row>
    <row r="50" spans="1:15" ht="25.5" customHeight="1" x14ac:dyDescent="0.25">
      <c r="A50" s="928" t="s">
        <v>251</v>
      </c>
      <c r="B50" s="1019" t="s">
        <v>252</v>
      </c>
      <c r="C50" s="1020"/>
      <c r="D50" s="1020"/>
      <c r="E50" s="1021"/>
      <c r="F50" s="929"/>
      <c r="G50" s="930"/>
      <c r="H50" s="896"/>
      <c r="I50" s="896"/>
      <c r="J50" s="896"/>
      <c r="K50" s="937"/>
      <c r="L50" s="938">
        <f>K51</f>
        <v>1</v>
      </c>
      <c r="M50" s="896"/>
      <c r="N50" s="933"/>
      <c r="O50" s="933"/>
    </row>
    <row r="51" spans="1:15" ht="52.5" customHeight="1" x14ac:dyDescent="0.25">
      <c r="A51" s="888"/>
      <c r="B51" s="881" t="s">
        <v>842</v>
      </c>
      <c r="C51" s="885" t="s">
        <v>843</v>
      </c>
      <c r="D51" s="926" t="s">
        <v>963</v>
      </c>
      <c r="E51" s="926" t="s">
        <v>844</v>
      </c>
      <c r="F51" s="877" t="s">
        <v>253</v>
      </c>
      <c r="G51" s="878">
        <v>12</v>
      </c>
      <c r="H51" s="819">
        <v>10</v>
      </c>
      <c r="I51" s="870">
        <v>1</v>
      </c>
      <c r="J51" s="819">
        <v>10</v>
      </c>
      <c r="K51" s="884">
        <f>J51/H51</f>
        <v>1</v>
      </c>
      <c r="L51" s="819"/>
      <c r="M51" s="819" t="s">
        <v>977</v>
      </c>
      <c r="N51" s="871" t="s">
        <v>1058</v>
      </c>
      <c r="O51" s="872" t="s">
        <v>1064</v>
      </c>
    </row>
    <row r="52" spans="1:15" x14ac:dyDescent="0.25">
      <c r="A52" s="928" t="s">
        <v>254</v>
      </c>
      <c r="B52" s="1019" t="s">
        <v>255</v>
      </c>
      <c r="C52" s="1020"/>
      <c r="D52" s="1020"/>
      <c r="E52" s="1021"/>
      <c r="F52" s="929"/>
      <c r="G52" s="930"/>
      <c r="H52" s="896"/>
      <c r="I52" s="896"/>
      <c r="J52" s="896"/>
      <c r="K52" s="937"/>
      <c r="L52" s="938"/>
      <c r="M52" s="896"/>
      <c r="N52" s="901"/>
      <c r="O52" s="902"/>
    </row>
    <row r="53" spans="1:15" ht="93.75" customHeight="1" x14ac:dyDescent="0.25">
      <c r="A53" s="888"/>
      <c r="B53" s="881" t="s">
        <v>256</v>
      </c>
      <c r="C53" s="885" t="s">
        <v>257</v>
      </c>
      <c r="D53" s="885" t="s">
        <v>258</v>
      </c>
      <c r="E53" s="885" t="s">
        <v>259</v>
      </c>
      <c r="F53" s="877" t="s">
        <v>260</v>
      </c>
      <c r="G53" s="878">
        <v>2</v>
      </c>
      <c r="H53" s="819">
        <v>2</v>
      </c>
      <c r="I53" s="819" t="s">
        <v>261</v>
      </c>
      <c r="J53" s="819">
        <v>0</v>
      </c>
      <c r="K53" s="870">
        <v>0</v>
      </c>
      <c r="L53" s="819"/>
      <c r="M53" s="819" t="s">
        <v>1119</v>
      </c>
      <c r="N53" s="871" t="s">
        <v>1053</v>
      </c>
      <c r="O53" s="872" t="s">
        <v>1122</v>
      </c>
    </row>
    <row r="54" spans="1:15" ht="72" customHeight="1" x14ac:dyDescent="0.25">
      <c r="A54" s="888"/>
      <c r="B54" s="881" t="s">
        <v>262</v>
      </c>
      <c r="C54" s="885" t="s">
        <v>263</v>
      </c>
      <c r="D54" s="885" t="s">
        <v>264</v>
      </c>
      <c r="E54" s="885" t="s">
        <v>265</v>
      </c>
      <c r="F54" s="877" t="s">
        <v>209</v>
      </c>
      <c r="G54" s="878">
        <v>19</v>
      </c>
      <c r="H54" s="819">
        <v>19</v>
      </c>
      <c r="I54" s="819" t="s">
        <v>261</v>
      </c>
      <c r="J54" s="819">
        <v>0</v>
      </c>
      <c r="K54" s="870">
        <v>0</v>
      </c>
      <c r="L54" s="819"/>
      <c r="M54" s="819" t="s">
        <v>977</v>
      </c>
      <c r="N54" s="871" t="s">
        <v>1058</v>
      </c>
      <c r="O54" s="872" t="s">
        <v>1123</v>
      </c>
    </row>
    <row r="55" spans="1:15" x14ac:dyDescent="0.25">
      <c r="A55" s="896" t="s">
        <v>266</v>
      </c>
      <c r="B55" s="1019" t="s">
        <v>267</v>
      </c>
      <c r="C55" s="1020"/>
      <c r="D55" s="1020"/>
      <c r="E55" s="1021"/>
      <c r="F55" s="896"/>
      <c r="G55" s="939"/>
      <c r="H55" s="896"/>
      <c r="I55" s="896"/>
      <c r="J55" s="896"/>
      <c r="K55" s="937"/>
      <c r="L55" s="938">
        <f>SUM(K56:K57)/2</f>
        <v>1</v>
      </c>
      <c r="M55" s="896"/>
      <c r="N55" s="901"/>
      <c r="O55" s="902"/>
    </row>
    <row r="56" spans="1:15" ht="59.25" customHeight="1" x14ac:dyDescent="0.25">
      <c r="A56" s="888"/>
      <c r="B56" s="881" t="s">
        <v>845</v>
      </c>
      <c r="C56" s="940" t="s">
        <v>846</v>
      </c>
      <c r="D56" s="1022" t="s">
        <v>926</v>
      </c>
      <c r="E56" s="1022"/>
      <c r="F56" s="870" t="s">
        <v>218</v>
      </c>
      <c r="G56" s="879">
        <v>4</v>
      </c>
      <c r="H56" s="819">
        <v>4</v>
      </c>
      <c r="I56" s="870">
        <v>1</v>
      </c>
      <c r="J56" s="819">
        <v>4</v>
      </c>
      <c r="K56" s="884">
        <f>J56/H56</f>
        <v>1</v>
      </c>
      <c r="L56" s="819"/>
      <c r="M56" s="819" t="s">
        <v>1056</v>
      </c>
      <c r="N56" s="871" t="s">
        <v>1133</v>
      </c>
      <c r="O56" s="872" t="s">
        <v>1134</v>
      </c>
    </row>
    <row r="57" spans="1:15" ht="67.349999999999994" customHeight="1" x14ac:dyDescent="0.25">
      <c r="A57" s="888"/>
      <c r="B57" s="881" t="s">
        <v>847</v>
      </c>
      <c r="C57" s="941" t="s">
        <v>848</v>
      </c>
      <c r="D57" s="1022" t="s">
        <v>927</v>
      </c>
      <c r="E57" s="1022"/>
      <c r="F57" s="870" t="s">
        <v>218</v>
      </c>
      <c r="G57" s="879">
        <v>2</v>
      </c>
      <c r="H57" s="819">
        <v>2</v>
      </c>
      <c r="I57" s="870">
        <v>1</v>
      </c>
      <c r="J57" s="819">
        <v>2</v>
      </c>
      <c r="K57" s="884">
        <f>J57/G57</f>
        <v>1</v>
      </c>
      <c r="L57" s="918"/>
      <c r="M57" s="871" t="s">
        <v>977</v>
      </c>
      <c r="N57" s="871" t="s">
        <v>1065</v>
      </c>
      <c r="O57" s="872" t="s">
        <v>1135</v>
      </c>
    </row>
    <row r="58" spans="1:15" x14ac:dyDescent="0.25">
      <c r="A58" s="928" t="s">
        <v>268</v>
      </c>
      <c r="B58" s="1019" t="s">
        <v>849</v>
      </c>
      <c r="C58" s="1020"/>
      <c r="D58" s="1020"/>
      <c r="E58" s="1021"/>
      <c r="F58" s="942"/>
      <c r="G58" s="939"/>
      <c r="H58" s="896"/>
      <c r="I58" s="942"/>
      <c r="J58" s="896"/>
      <c r="K58" s="937"/>
      <c r="L58" s="938">
        <f>SUM(K59:K60)/2</f>
        <v>0.83743480195816644</v>
      </c>
      <c r="M58" s="896"/>
      <c r="N58" s="901"/>
      <c r="O58" s="902"/>
    </row>
    <row r="59" spans="1:15" ht="55.5" customHeight="1" x14ac:dyDescent="0.25">
      <c r="A59" s="888"/>
      <c r="B59" s="881" t="s">
        <v>850</v>
      </c>
      <c r="C59" s="941" t="s">
        <v>851</v>
      </c>
      <c r="D59" s="941" t="s">
        <v>852</v>
      </c>
      <c r="E59" s="941" t="s">
        <v>853</v>
      </c>
      <c r="F59" s="870" t="s">
        <v>889</v>
      </c>
      <c r="G59" s="879">
        <v>2247</v>
      </c>
      <c r="H59" s="819">
        <v>2247</v>
      </c>
      <c r="I59" s="870">
        <v>1</v>
      </c>
      <c r="J59" s="819">
        <v>1840</v>
      </c>
      <c r="K59" s="884">
        <f>J59/G59</f>
        <v>0.8188696039163329</v>
      </c>
      <c r="L59" s="819"/>
      <c r="M59" s="871" t="s">
        <v>978</v>
      </c>
      <c r="N59" s="871" t="s">
        <v>1058</v>
      </c>
      <c r="O59" s="872" t="s">
        <v>1067</v>
      </c>
    </row>
    <row r="60" spans="1:15" ht="55.5" customHeight="1" x14ac:dyDescent="0.25">
      <c r="A60" s="888"/>
      <c r="B60" s="881" t="s">
        <v>854</v>
      </c>
      <c r="C60" s="941" t="s">
        <v>855</v>
      </c>
      <c r="D60" s="941" t="s">
        <v>856</v>
      </c>
      <c r="E60" s="941" t="s">
        <v>857</v>
      </c>
      <c r="F60" s="870" t="s">
        <v>889</v>
      </c>
      <c r="G60" s="879">
        <v>250</v>
      </c>
      <c r="H60" s="819">
        <v>250</v>
      </c>
      <c r="I60" s="870">
        <v>1</v>
      </c>
      <c r="J60" s="819">
        <v>214</v>
      </c>
      <c r="K60" s="884">
        <f>J60/G60</f>
        <v>0.85599999999999998</v>
      </c>
      <c r="L60" s="819"/>
      <c r="M60" s="871" t="s">
        <v>978</v>
      </c>
      <c r="N60" s="871" t="s">
        <v>1058</v>
      </c>
      <c r="O60" s="872" t="s">
        <v>1066</v>
      </c>
    </row>
    <row r="61" spans="1:15" ht="23.25" customHeight="1" x14ac:dyDescent="0.25">
      <c r="A61" s="896" t="s">
        <v>888</v>
      </c>
      <c r="B61" s="1019" t="s">
        <v>269</v>
      </c>
      <c r="C61" s="1020"/>
      <c r="D61" s="1020"/>
      <c r="E61" s="1021"/>
      <c r="F61" s="896"/>
      <c r="G61" s="939"/>
      <c r="H61" s="896"/>
      <c r="I61" s="896"/>
      <c r="J61" s="896"/>
      <c r="K61" s="943"/>
      <c r="L61" s="938">
        <f>K62</f>
        <v>1</v>
      </c>
      <c r="M61" s="896"/>
      <c r="N61" s="901"/>
      <c r="O61" s="902"/>
    </row>
    <row r="62" spans="1:15" ht="61.5" customHeight="1" x14ac:dyDescent="0.25">
      <c r="A62" s="888"/>
      <c r="B62" s="881" t="s">
        <v>270</v>
      </c>
      <c r="C62" s="940" t="s">
        <v>271</v>
      </c>
      <c r="D62" s="1032" t="s">
        <v>928</v>
      </c>
      <c r="E62" s="1033"/>
      <c r="F62" s="870" t="s">
        <v>218</v>
      </c>
      <c r="G62" s="879">
        <v>1</v>
      </c>
      <c r="H62" s="819">
        <v>1</v>
      </c>
      <c r="I62" s="870">
        <v>1</v>
      </c>
      <c r="J62" s="819">
        <v>1</v>
      </c>
      <c r="K62" s="884">
        <f>J62/H62</f>
        <v>1</v>
      </c>
      <c r="L62" s="819"/>
      <c r="M62" s="819" t="s">
        <v>977</v>
      </c>
      <c r="N62" s="871" t="s">
        <v>1058</v>
      </c>
      <c r="O62" s="872" t="s">
        <v>1136</v>
      </c>
    </row>
    <row r="63" spans="1:15" x14ac:dyDescent="0.25">
      <c r="A63" s="944" t="s">
        <v>394</v>
      </c>
      <c r="B63" s="944" t="s">
        <v>858</v>
      </c>
      <c r="C63" s="945"/>
      <c r="D63" s="945"/>
      <c r="E63" s="945"/>
      <c r="F63" s="859"/>
      <c r="G63" s="859"/>
      <c r="H63" s="859"/>
      <c r="I63" s="946"/>
      <c r="J63" s="859"/>
      <c r="K63" s="859"/>
      <c r="L63" s="947">
        <f>SUM(K64:K74)/6</f>
        <v>0.93599142738243868</v>
      </c>
      <c r="M63" s="859"/>
      <c r="N63" s="861"/>
      <c r="O63" s="862"/>
    </row>
    <row r="64" spans="1:15" ht="82.15" customHeight="1" x14ac:dyDescent="0.25">
      <c r="A64" s="819" t="s">
        <v>859</v>
      </c>
      <c r="B64" s="872" t="s">
        <v>860</v>
      </c>
      <c r="C64" s="888"/>
      <c r="D64" s="888"/>
      <c r="E64" s="888"/>
      <c r="F64" s="819"/>
      <c r="G64" s="819">
        <v>200</v>
      </c>
      <c r="H64" s="819">
        <v>200</v>
      </c>
      <c r="I64" s="870">
        <v>0.85</v>
      </c>
      <c r="J64" s="819">
        <v>186</v>
      </c>
      <c r="K64" s="884">
        <f>J64/G64</f>
        <v>0.93</v>
      </c>
      <c r="L64" s="819"/>
      <c r="M64" s="819" t="s">
        <v>1056</v>
      </c>
      <c r="N64" s="871" t="s">
        <v>1060</v>
      </c>
      <c r="O64" s="872" t="s">
        <v>1137</v>
      </c>
    </row>
    <row r="65" spans="1:15" x14ac:dyDescent="0.25">
      <c r="A65" s="819"/>
      <c r="B65" s="888" t="s">
        <v>861</v>
      </c>
      <c r="C65" s="888"/>
      <c r="D65" s="888"/>
      <c r="E65" s="888"/>
      <c r="F65" s="819"/>
      <c r="G65" s="819"/>
      <c r="H65" s="819"/>
      <c r="I65" s="870"/>
      <c r="J65" s="819"/>
      <c r="K65" s="819"/>
      <c r="L65" s="819"/>
      <c r="M65" s="819"/>
      <c r="N65" s="871"/>
      <c r="O65" s="872"/>
    </row>
    <row r="66" spans="1:15" ht="72" x14ac:dyDescent="0.25">
      <c r="A66" s="819" t="s">
        <v>862</v>
      </c>
      <c r="B66" s="872" t="s">
        <v>863</v>
      </c>
      <c r="C66" s="888"/>
      <c r="D66" s="888"/>
      <c r="E66" s="888"/>
      <c r="F66" s="819"/>
      <c r="G66" s="819">
        <v>36</v>
      </c>
      <c r="H66" s="819">
        <v>36</v>
      </c>
      <c r="I66" s="870">
        <v>0.36</v>
      </c>
      <c r="J66" s="819">
        <v>31</v>
      </c>
      <c r="K66" s="884">
        <f>J66/H66</f>
        <v>0.86111111111111116</v>
      </c>
      <c r="L66" s="819"/>
      <c r="M66" s="871" t="s">
        <v>978</v>
      </c>
      <c r="N66" s="871" t="s">
        <v>1051</v>
      </c>
      <c r="O66" s="872" t="s">
        <v>1138</v>
      </c>
    </row>
    <row r="67" spans="1:15" x14ac:dyDescent="0.25">
      <c r="A67" s="819"/>
      <c r="B67" s="888" t="s">
        <v>861</v>
      </c>
      <c r="C67" s="888"/>
      <c r="D67" s="888"/>
      <c r="E67" s="888"/>
      <c r="F67" s="819"/>
      <c r="G67" s="819"/>
      <c r="H67" s="819"/>
      <c r="I67" s="870"/>
      <c r="J67" s="819"/>
      <c r="K67" s="819"/>
      <c r="L67" s="819"/>
      <c r="M67" s="819"/>
      <c r="N67" s="871"/>
      <c r="O67" s="872"/>
    </row>
    <row r="68" spans="1:15" ht="48" x14ac:dyDescent="0.25">
      <c r="A68" s="819" t="s">
        <v>864</v>
      </c>
      <c r="B68" s="888" t="s">
        <v>865</v>
      </c>
      <c r="C68" s="888"/>
      <c r="D68" s="888"/>
      <c r="E68" s="888"/>
      <c r="F68" s="819"/>
      <c r="G68" s="819">
        <v>30</v>
      </c>
      <c r="H68" s="819">
        <v>30</v>
      </c>
      <c r="I68" s="870">
        <v>1</v>
      </c>
      <c r="J68" s="819">
        <v>30</v>
      </c>
      <c r="K68" s="884">
        <f>J68/H68</f>
        <v>1</v>
      </c>
      <c r="L68" s="819"/>
      <c r="M68" s="819" t="s">
        <v>977</v>
      </c>
      <c r="N68" s="871" t="s">
        <v>1069</v>
      </c>
      <c r="O68" s="872" t="s">
        <v>1070</v>
      </c>
    </row>
    <row r="69" spans="1:15" x14ac:dyDescent="0.25">
      <c r="A69" s="819"/>
      <c r="B69" s="888" t="s">
        <v>866</v>
      </c>
      <c r="C69" s="948"/>
      <c r="D69" s="888"/>
      <c r="E69" s="888"/>
      <c r="F69" s="819"/>
      <c r="G69" s="819"/>
      <c r="H69" s="819"/>
      <c r="I69" s="819"/>
      <c r="J69" s="819"/>
      <c r="K69" s="819"/>
      <c r="L69" s="819"/>
      <c r="M69" s="819"/>
      <c r="N69" s="871"/>
      <c r="O69" s="872"/>
    </row>
    <row r="70" spans="1:15" ht="36" x14ac:dyDescent="0.25">
      <c r="A70" s="819" t="s">
        <v>867</v>
      </c>
      <c r="B70" s="872" t="s">
        <v>868</v>
      </c>
      <c r="C70" s="888"/>
      <c r="D70" s="888"/>
      <c r="E70" s="888"/>
      <c r="F70" s="819"/>
      <c r="G70" s="819">
        <v>12</v>
      </c>
      <c r="H70" s="819">
        <v>12</v>
      </c>
      <c r="I70" s="949">
        <v>1</v>
      </c>
      <c r="J70" s="819">
        <v>12</v>
      </c>
      <c r="K70" s="884">
        <f>J70/G70</f>
        <v>1</v>
      </c>
      <c r="L70" s="819"/>
      <c r="M70" s="819" t="s">
        <v>977</v>
      </c>
      <c r="N70" s="871" t="s">
        <v>1071</v>
      </c>
      <c r="O70" s="872" t="s">
        <v>1072</v>
      </c>
    </row>
    <row r="71" spans="1:15" ht="48" x14ac:dyDescent="0.25">
      <c r="A71" s="819"/>
      <c r="B71" s="950" t="s">
        <v>890</v>
      </c>
      <c r="C71" s="872" t="s">
        <v>869</v>
      </c>
      <c r="D71" s="872" t="s">
        <v>870</v>
      </c>
      <c r="E71" s="872" t="s">
        <v>871</v>
      </c>
      <c r="F71" s="871" t="s">
        <v>872</v>
      </c>
      <c r="G71" s="871"/>
      <c r="H71" s="819"/>
      <c r="I71" s="870"/>
      <c r="J71" s="819"/>
      <c r="K71" s="819"/>
      <c r="L71" s="819"/>
      <c r="M71" s="819"/>
      <c r="N71" s="871"/>
      <c r="O71" s="872"/>
    </row>
    <row r="72" spans="1:15" ht="36" x14ac:dyDescent="0.25">
      <c r="A72" s="819" t="s">
        <v>873</v>
      </c>
      <c r="B72" s="872" t="s">
        <v>874</v>
      </c>
      <c r="C72" s="888"/>
      <c r="D72" s="888"/>
      <c r="E72" s="888"/>
      <c r="F72" s="819"/>
      <c r="G72" s="819">
        <v>267</v>
      </c>
      <c r="H72" s="819">
        <v>267</v>
      </c>
      <c r="I72" s="870">
        <v>1</v>
      </c>
      <c r="J72" s="819">
        <v>259</v>
      </c>
      <c r="K72" s="884">
        <f>J72/H72</f>
        <v>0.97003745318352064</v>
      </c>
      <c r="L72" s="819"/>
      <c r="M72" s="819" t="s">
        <v>1012</v>
      </c>
      <c r="N72" s="871" t="s">
        <v>1141</v>
      </c>
      <c r="O72" s="872" t="s">
        <v>1142</v>
      </c>
    </row>
    <row r="73" spans="1:15" ht="61.5" customHeight="1" x14ac:dyDescent="0.25">
      <c r="A73" s="819"/>
      <c r="B73" s="872" t="s">
        <v>891</v>
      </c>
      <c r="C73" s="872" t="s">
        <v>875</v>
      </c>
      <c r="D73" s="890" t="s">
        <v>876</v>
      </c>
      <c r="E73" s="890" t="s">
        <v>877</v>
      </c>
      <c r="F73" s="871" t="s">
        <v>878</v>
      </c>
      <c r="G73" s="871"/>
      <c r="H73" s="819"/>
      <c r="I73" s="819"/>
      <c r="J73" s="819"/>
      <c r="K73" s="819"/>
      <c r="L73" s="819"/>
      <c r="M73" s="819"/>
      <c r="N73" s="871"/>
      <c r="O73" s="872"/>
    </row>
    <row r="74" spans="1:15" ht="72" x14ac:dyDescent="0.25">
      <c r="A74" s="819" t="s">
        <v>879</v>
      </c>
      <c r="B74" s="888" t="s">
        <v>880</v>
      </c>
      <c r="C74" s="888"/>
      <c r="D74" s="888"/>
      <c r="E74" s="888"/>
      <c r="F74" s="819"/>
      <c r="G74" s="819"/>
      <c r="H74" s="819"/>
      <c r="I74" s="838"/>
      <c r="J74" s="819"/>
      <c r="K74" s="870">
        <f>J75</f>
        <v>0.8548</v>
      </c>
      <c r="L74" s="819"/>
      <c r="M74" s="819" t="s">
        <v>977</v>
      </c>
      <c r="N74" s="871" t="s">
        <v>1073</v>
      </c>
      <c r="O74" s="872" t="s">
        <v>1074</v>
      </c>
    </row>
    <row r="75" spans="1:15" ht="96" x14ac:dyDescent="0.25">
      <c r="A75" s="819"/>
      <c r="B75" s="872" t="s">
        <v>892</v>
      </c>
      <c r="C75" s="872" t="s">
        <v>881</v>
      </c>
      <c r="D75" s="1017" t="s">
        <v>882</v>
      </c>
      <c r="E75" s="1018"/>
      <c r="F75" s="819"/>
      <c r="G75" s="819"/>
      <c r="H75" s="819"/>
      <c r="I75" s="871" t="s">
        <v>883</v>
      </c>
      <c r="J75" s="884">
        <v>0.8548</v>
      </c>
      <c r="K75" s="884"/>
      <c r="L75" s="819"/>
      <c r="M75" s="819"/>
      <c r="N75" s="871"/>
      <c r="O75" s="872"/>
    </row>
    <row r="76" spans="1:15" ht="15" customHeight="1" x14ac:dyDescent="0.25">
      <c r="A76" s="819"/>
      <c r="B76" s="1028" t="s">
        <v>894</v>
      </c>
      <c r="C76" s="1028"/>
      <c r="D76" s="951"/>
      <c r="E76" s="952"/>
      <c r="F76" s="953"/>
      <c r="G76" s="953"/>
      <c r="H76" s="953"/>
      <c r="I76" s="953"/>
      <c r="J76" s="954"/>
      <c r="K76" s="955"/>
      <c r="L76" s="956">
        <f>L7+L21+L63</f>
        <v>2.8800636371738202</v>
      </c>
      <c r="M76" s="819"/>
      <c r="N76" s="871"/>
      <c r="O76" s="872"/>
    </row>
    <row r="77" spans="1:15" x14ac:dyDescent="0.25">
      <c r="A77" s="819"/>
      <c r="B77" s="1029" t="s">
        <v>893</v>
      </c>
      <c r="C77" s="1030"/>
      <c r="D77" s="957"/>
      <c r="E77" s="957"/>
      <c r="F77" s="953"/>
      <c r="G77" s="953"/>
      <c r="H77" s="953"/>
      <c r="I77" s="953"/>
      <c r="J77" s="954"/>
      <c r="K77" s="958"/>
      <c r="L77" s="956">
        <f>L76/3</f>
        <v>0.96002121239127336</v>
      </c>
      <c r="M77" s="819"/>
      <c r="N77" s="871"/>
      <c r="O77" s="872"/>
    </row>
    <row r="78" spans="1:15" ht="15" customHeight="1" x14ac:dyDescent="0.25">
      <c r="A78" s="838"/>
      <c r="B78" s="841"/>
      <c r="C78" s="841"/>
      <c r="D78" s="912"/>
      <c r="E78" s="912"/>
      <c r="F78" s="838"/>
      <c r="G78" s="838"/>
      <c r="H78" s="838"/>
      <c r="I78" s="840"/>
      <c r="J78" s="838"/>
      <c r="K78" s="838"/>
      <c r="L78" s="838"/>
      <c r="M78" s="838"/>
      <c r="N78" s="840"/>
      <c r="O78" s="841"/>
    </row>
    <row r="79" spans="1:15" x14ac:dyDescent="0.25">
      <c r="A79" s="959" t="s">
        <v>272</v>
      </c>
      <c r="B79" s="837"/>
      <c r="C79" s="837"/>
      <c r="D79" s="959" t="s">
        <v>899</v>
      </c>
      <c r="E79" s="837"/>
      <c r="F79" s="838"/>
      <c r="G79" s="839"/>
      <c r="H79" s="838"/>
      <c r="I79" s="838"/>
      <c r="J79" s="838"/>
      <c r="K79" s="838"/>
      <c r="L79" s="838"/>
      <c r="M79" s="838"/>
      <c r="N79" s="840"/>
      <c r="O79" s="841"/>
    </row>
    <row r="80" spans="1:15" x14ac:dyDescent="0.25">
      <c r="A80" s="959">
        <v>1</v>
      </c>
      <c r="B80" s="959" t="s">
        <v>273</v>
      </c>
      <c r="C80" s="841"/>
      <c r="D80" s="960">
        <f>L7</f>
        <v>0.98499999999999999</v>
      </c>
      <c r="E80" s="837"/>
      <c r="F80" s="838"/>
      <c r="G80" s="839"/>
      <c r="H80" s="838"/>
      <c r="I80" s="838"/>
      <c r="J80" s="838"/>
      <c r="K80" s="838"/>
      <c r="L80" s="838"/>
      <c r="M80" s="838"/>
      <c r="N80" s="840"/>
      <c r="O80" s="841"/>
    </row>
    <row r="81" spans="1:15" x14ac:dyDescent="0.25">
      <c r="A81" s="959">
        <v>2</v>
      </c>
      <c r="B81" s="959" t="s">
        <v>896</v>
      </c>
      <c r="C81" s="949"/>
      <c r="D81" s="961">
        <f>L21</f>
        <v>0.95907220979138164</v>
      </c>
      <c r="E81" s="837"/>
      <c r="F81" s="838"/>
      <c r="G81" s="839"/>
      <c r="H81" s="838"/>
      <c r="I81" s="838"/>
      <c r="J81" s="838"/>
      <c r="K81" s="838"/>
      <c r="L81" s="838"/>
      <c r="M81" s="838"/>
      <c r="N81" s="840"/>
      <c r="O81" s="841"/>
    </row>
    <row r="82" spans="1:15" x14ac:dyDescent="0.25">
      <c r="A82" s="959">
        <v>3</v>
      </c>
      <c r="B82" s="959" t="s">
        <v>895</v>
      </c>
      <c r="C82" s="949"/>
      <c r="D82" s="962">
        <f>L63</f>
        <v>0.93599142738243868</v>
      </c>
      <c r="E82" s="837"/>
      <c r="F82" s="838"/>
      <c r="G82" s="839"/>
      <c r="H82" s="838"/>
      <c r="I82" s="838"/>
      <c r="J82" s="838"/>
      <c r="K82" s="838"/>
      <c r="L82" s="838"/>
      <c r="M82" s="838"/>
      <c r="N82" s="840"/>
      <c r="O82" s="841"/>
    </row>
    <row r="83" spans="1:15" ht="21" customHeight="1" x14ac:dyDescent="0.25">
      <c r="A83" s="837" t="s">
        <v>897</v>
      </c>
      <c r="B83" s="963" t="s">
        <v>274</v>
      </c>
      <c r="C83" s="964"/>
      <c r="D83" s="965">
        <f>SUM(D80:D82)/3</f>
        <v>0.96002121239127336</v>
      </c>
      <c r="E83" s="837"/>
      <c r="F83" s="838"/>
      <c r="G83" s="839"/>
      <c r="H83" s="838"/>
      <c r="I83" s="838"/>
      <c r="J83" s="838"/>
      <c r="K83" s="838"/>
      <c r="L83" s="838"/>
      <c r="M83" s="838"/>
      <c r="N83" s="840"/>
      <c r="O83" s="841"/>
    </row>
    <row r="84" spans="1:15" x14ac:dyDescent="0.25">
      <c r="A84" s="837"/>
      <c r="B84" s="966" t="s">
        <v>898</v>
      </c>
      <c r="C84" s="888" t="s">
        <v>1234</v>
      </c>
      <c r="D84" s="837"/>
      <c r="E84" s="837"/>
      <c r="F84" s="838"/>
      <c r="G84" s="839"/>
      <c r="H84" s="838"/>
      <c r="I84" s="838"/>
      <c r="J84" s="838"/>
      <c r="K84" s="838"/>
      <c r="L84" s="838"/>
      <c r="M84" s="838"/>
      <c r="N84" s="840"/>
      <c r="O84" s="841"/>
    </row>
    <row r="85" spans="1:15" x14ac:dyDescent="0.25">
      <c r="A85" s="837"/>
      <c r="B85" s="966" t="s">
        <v>275</v>
      </c>
      <c r="C85" s="888" t="s">
        <v>276</v>
      </c>
      <c r="D85" s="837"/>
      <c r="E85" s="837"/>
      <c r="F85" s="838"/>
      <c r="G85" s="839"/>
      <c r="H85" s="838"/>
      <c r="I85" s="838"/>
      <c r="J85" s="838"/>
      <c r="K85" s="838"/>
      <c r="L85" s="838"/>
      <c r="M85" s="838"/>
      <c r="N85" s="840"/>
      <c r="O85" s="841"/>
    </row>
    <row r="86" spans="1:15" x14ac:dyDescent="0.25">
      <c r="A86" s="837"/>
      <c r="B86" s="966" t="s">
        <v>277</v>
      </c>
      <c r="C86" s="888" t="s">
        <v>1235</v>
      </c>
      <c r="D86" s="837"/>
      <c r="E86" s="837"/>
      <c r="F86" s="838"/>
      <c r="G86" s="839"/>
      <c r="H86" s="838"/>
      <c r="I86" s="838"/>
      <c r="J86" s="838"/>
      <c r="K86" s="838"/>
      <c r="L86" s="838"/>
      <c r="M86" s="838"/>
      <c r="N86" s="840"/>
      <c r="O86" s="841"/>
    </row>
    <row r="87" spans="1:15" x14ac:dyDescent="0.25">
      <c r="A87" s="607"/>
      <c r="B87" s="830"/>
      <c r="C87" s="607"/>
      <c r="D87" s="607"/>
      <c r="E87" s="607"/>
      <c r="F87" s="606"/>
      <c r="G87" s="829"/>
      <c r="J87" s="609" t="s">
        <v>158</v>
      </c>
    </row>
    <row r="88" spans="1:15" x14ac:dyDescent="0.25">
      <c r="A88" s="607"/>
      <c r="B88" s="830"/>
      <c r="C88" s="607"/>
      <c r="D88" s="607"/>
      <c r="E88" s="607"/>
      <c r="F88" s="606"/>
      <c r="G88" s="829"/>
    </row>
    <row r="89" spans="1:15" ht="15" customHeight="1" x14ac:dyDescent="0.25">
      <c r="A89" s="1023"/>
      <c r="B89" s="1026"/>
      <c r="C89" s="1026"/>
      <c r="D89" s="831"/>
      <c r="E89" s="831"/>
      <c r="F89" s="831"/>
      <c r="G89" s="832"/>
      <c r="H89" s="1026"/>
      <c r="I89" s="1026"/>
      <c r="J89" s="831"/>
      <c r="K89" s="1026"/>
      <c r="L89" s="1026"/>
    </row>
    <row r="90" spans="1:15" x14ac:dyDescent="0.25">
      <c r="A90" s="1023"/>
      <c r="B90" s="1026"/>
      <c r="C90" s="1026"/>
      <c r="D90" s="831"/>
      <c r="E90" s="831"/>
      <c r="F90" s="831"/>
      <c r="G90" s="832"/>
      <c r="H90" s="1026"/>
      <c r="I90" s="1026"/>
      <c r="J90" s="831"/>
      <c r="K90" s="1026"/>
      <c r="L90" s="1026"/>
    </row>
    <row r="91" spans="1:15" x14ac:dyDescent="0.25">
      <c r="A91" s="610"/>
      <c r="B91" s="610"/>
      <c r="C91" s="611"/>
      <c r="D91" s="611"/>
      <c r="E91" s="611"/>
      <c r="F91" s="611"/>
      <c r="G91" s="612"/>
      <c r="H91" s="611"/>
      <c r="I91" s="611"/>
      <c r="J91" s="611"/>
      <c r="K91" s="611"/>
      <c r="L91" s="611"/>
    </row>
    <row r="92" spans="1:15" x14ac:dyDescent="0.25">
      <c r="B92" s="1037"/>
      <c r="C92" s="1037"/>
      <c r="D92" s="1037"/>
      <c r="E92" s="1037"/>
      <c r="F92" s="1037"/>
      <c r="G92" s="1037"/>
      <c r="H92" s="1037"/>
      <c r="I92" s="1037"/>
      <c r="J92" s="1037"/>
      <c r="K92" s="1037"/>
      <c r="L92" s="1037"/>
    </row>
    <row r="93" spans="1:15" x14ac:dyDescent="0.25">
      <c r="B93" s="1034"/>
      <c r="C93" s="1034"/>
      <c r="D93" s="1034"/>
      <c r="E93" s="1034"/>
      <c r="F93" s="1034"/>
      <c r="G93" s="1034"/>
      <c r="H93" s="1034"/>
      <c r="I93" s="1034"/>
      <c r="J93" s="1034"/>
      <c r="K93" s="1034"/>
      <c r="L93" s="1034"/>
    </row>
    <row r="94" spans="1:15" ht="19.5" customHeight="1" x14ac:dyDescent="0.25">
      <c r="B94" s="833"/>
      <c r="C94" s="833"/>
      <c r="D94" s="833"/>
      <c r="E94" s="833"/>
      <c r="F94" s="834"/>
      <c r="G94" s="835"/>
      <c r="H94" s="834"/>
      <c r="I94" s="834"/>
      <c r="J94" s="834"/>
      <c r="K94" s="834"/>
      <c r="L94" s="834"/>
    </row>
    <row r="95" spans="1:15" x14ac:dyDescent="0.25">
      <c r="B95" s="1034"/>
      <c r="C95" s="1034"/>
      <c r="D95" s="1034"/>
      <c r="E95" s="1034"/>
      <c r="F95" s="1034"/>
      <c r="G95" s="1034"/>
      <c r="H95" s="1034"/>
      <c r="I95" s="1034"/>
      <c r="J95" s="1034"/>
      <c r="K95" s="1034"/>
      <c r="L95" s="1034"/>
    </row>
    <row r="96" spans="1:15" x14ac:dyDescent="0.25">
      <c r="B96" s="1036"/>
      <c r="C96" s="1036"/>
      <c r="D96" s="1036"/>
      <c r="E96" s="1036"/>
      <c r="F96" s="1036"/>
      <c r="G96" s="1036"/>
      <c r="H96" s="1036"/>
      <c r="I96" s="1036"/>
      <c r="J96" s="1036"/>
      <c r="K96" s="1036"/>
      <c r="L96" s="1036"/>
    </row>
    <row r="97" spans="2:12" x14ac:dyDescent="0.25">
      <c r="B97" s="1034"/>
      <c r="C97" s="1034"/>
      <c r="D97" s="1034"/>
      <c r="E97" s="1034"/>
      <c r="F97" s="1034"/>
      <c r="G97" s="1034"/>
      <c r="H97" s="1034"/>
      <c r="I97" s="1034"/>
      <c r="J97" s="1034"/>
      <c r="K97" s="1034"/>
      <c r="L97" s="1034"/>
    </row>
    <row r="98" spans="2:12" x14ac:dyDescent="0.25">
      <c r="B98" s="1036"/>
      <c r="C98" s="1036"/>
      <c r="D98" s="1036"/>
      <c r="E98" s="1036"/>
      <c r="F98" s="1036"/>
      <c r="G98" s="1036"/>
      <c r="H98" s="1036"/>
      <c r="I98" s="1036"/>
      <c r="J98" s="1036"/>
      <c r="K98" s="1036"/>
      <c r="L98" s="1036"/>
    </row>
    <row r="99" spans="2:12" x14ac:dyDescent="0.25">
      <c r="B99" s="1034"/>
      <c r="C99" s="1034"/>
      <c r="D99" s="1034"/>
      <c r="E99" s="1034"/>
      <c r="F99" s="1034"/>
      <c r="G99" s="1034"/>
      <c r="H99" s="1034"/>
      <c r="I99" s="1034"/>
      <c r="J99" s="1034"/>
      <c r="K99" s="1034"/>
      <c r="L99" s="1034"/>
    </row>
    <row r="100" spans="2:12" x14ac:dyDescent="0.25">
      <c r="B100" s="1034"/>
      <c r="C100" s="1034"/>
      <c r="D100" s="1034"/>
      <c r="E100" s="1034"/>
      <c r="F100" s="1034"/>
      <c r="G100" s="1034"/>
      <c r="H100" s="1034"/>
      <c r="I100" s="1034"/>
      <c r="J100" s="1034"/>
      <c r="K100" s="1034"/>
      <c r="L100" s="1034"/>
    </row>
    <row r="101" spans="2:12" x14ac:dyDescent="0.25">
      <c r="B101" s="1034"/>
      <c r="C101" s="1034"/>
      <c r="D101" s="1034"/>
      <c r="E101" s="1034"/>
      <c r="F101" s="1034"/>
      <c r="G101" s="1034"/>
      <c r="H101" s="1034"/>
      <c r="I101" s="1034"/>
      <c r="J101" s="1034"/>
      <c r="K101" s="1034"/>
      <c r="L101" s="1034"/>
    </row>
    <row r="102" spans="2:12" x14ac:dyDescent="0.25">
      <c r="B102" s="833"/>
      <c r="C102" s="833"/>
      <c r="D102" s="833"/>
      <c r="E102" s="833"/>
      <c r="F102" s="834"/>
      <c r="G102" s="835"/>
      <c r="H102" s="834"/>
      <c r="I102" s="834"/>
      <c r="J102" s="834"/>
      <c r="K102" s="834"/>
      <c r="L102" s="834"/>
    </row>
    <row r="103" spans="2:12" x14ac:dyDescent="0.25">
      <c r="B103" s="1034"/>
      <c r="C103" s="1034"/>
      <c r="D103" s="1034"/>
      <c r="E103" s="1034"/>
      <c r="F103" s="1034"/>
      <c r="G103" s="1034"/>
      <c r="H103" s="1034"/>
      <c r="I103" s="1034"/>
      <c r="J103" s="1034"/>
      <c r="K103" s="1034"/>
      <c r="L103" s="1034"/>
    </row>
    <row r="104" spans="2:12" x14ac:dyDescent="0.25">
      <c r="B104" s="1034"/>
      <c r="C104" s="1034"/>
      <c r="D104" s="1034"/>
      <c r="E104" s="1034"/>
      <c r="F104" s="1034"/>
      <c r="G104" s="1034"/>
      <c r="H104" s="1034"/>
      <c r="I104" s="1034"/>
      <c r="J104" s="1034"/>
      <c r="K104" s="1034"/>
      <c r="L104" s="1034"/>
    </row>
    <row r="105" spans="2:12" x14ac:dyDescent="0.25">
      <c r="B105" s="1035"/>
      <c r="C105" s="1035"/>
      <c r="D105" s="1035"/>
      <c r="E105" s="1035"/>
      <c r="F105" s="1035"/>
      <c r="G105" s="1035"/>
      <c r="H105" s="1035"/>
      <c r="I105" s="1035"/>
      <c r="J105" s="1035"/>
      <c r="K105" s="1035"/>
      <c r="L105" s="1035"/>
    </row>
  </sheetData>
  <mergeCells count="63">
    <mergeCell ref="B103:L103"/>
    <mergeCell ref="B104:L104"/>
    <mergeCell ref="B105:L105"/>
    <mergeCell ref="I89:I90"/>
    <mergeCell ref="B96:L96"/>
    <mergeCell ref="B92:L92"/>
    <mergeCell ref="B93:L93"/>
    <mergeCell ref="B95:L95"/>
    <mergeCell ref="K89:K90"/>
    <mergeCell ref="L89:L90"/>
    <mergeCell ref="B101:L101"/>
    <mergeCell ref="B97:L97"/>
    <mergeCell ref="B98:L98"/>
    <mergeCell ref="B99:L99"/>
    <mergeCell ref="B100:L100"/>
    <mergeCell ref="H89:H90"/>
    <mergeCell ref="A89:A90"/>
    <mergeCell ref="B3:B4"/>
    <mergeCell ref="B89:B90"/>
    <mergeCell ref="C3:C4"/>
    <mergeCell ref="C89:C90"/>
    <mergeCell ref="B76:C76"/>
    <mergeCell ref="B77:C77"/>
    <mergeCell ref="B36:E36"/>
    <mergeCell ref="D38:E38"/>
    <mergeCell ref="B39:E39"/>
    <mergeCell ref="D40:E40"/>
    <mergeCell ref="B41:E41"/>
    <mergeCell ref="B50:E50"/>
    <mergeCell ref="B48:C48"/>
    <mergeCell ref="D62:E62"/>
    <mergeCell ref="B52:E52"/>
    <mergeCell ref="B23:E23"/>
    <mergeCell ref="D24:E24"/>
    <mergeCell ref="B26:E26"/>
    <mergeCell ref="B28:E28"/>
    <mergeCell ref="D29:E29"/>
    <mergeCell ref="B30:E30"/>
    <mergeCell ref="B32:E32"/>
    <mergeCell ref="B34:E34"/>
    <mergeCell ref="D35:E35"/>
    <mergeCell ref="D75:E75"/>
    <mergeCell ref="B55:E55"/>
    <mergeCell ref="D49:E49"/>
    <mergeCell ref="D56:E56"/>
    <mergeCell ref="D57:E57"/>
    <mergeCell ref="B61:E61"/>
    <mergeCell ref="B58:E58"/>
    <mergeCell ref="B15:E15"/>
    <mergeCell ref="B17:E17"/>
    <mergeCell ref="A6:L6"/>
    <mergeCell ref="B7:C7"/>
    <mergeCell ref="D3:D4"/>
    <mergeCell ref="E3:E4"/>
    <mergeCell ref="F3:F4"/>
    <mergeCell ref="G3:G4"/>
    <mergeCell ref="A3:A4"/>
    <mergeCell ref="A1:O1"/>
    <mergeCell ref="M3:M4"/>
    <mergeCell ref="N3:N4"/>
    <mergeCell ref="O3:O4"/>
    <mergeCell ref="H3:I3"/>
    <mergeCell ref="K3:L3"/>
  </mergeCells>
  <pageMargins left="0.31496062992125984" right="0.31496062992125984" top="0.74803149606299213" bottom="0.74803149606299213" header="0.31496062992125984" footer="0.31496062992125984"/>
  <pageSetup paperSize="5" scale="71" fitToHeight="0" orientation="landscape" r:id="rId1"/>
  <rowBreaks count="3" manualBreakCount="3">
    <brk id="20" max="16383" man="1"/>
    <brk id="41" max="14" man="1"/>
    <brk id="54"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R73"/>
  <sheetViews>
    <sheetView topLeftCell="A13" zoomScale="90" zoomScaleNormal="90" workbookViewId="0">
      <selection activeCell="R8" sqref="R8"/>
    </sheetView>
  </sheetViews>
  <sheetFormatPr defaultColWidth="9.28515625" defaultRowHeight="12" x14ac:dyDescent="0.25"/>
  <cols>
    <col min="1" max="3" width="5.140625" style="60" customWidth="1"/>
    <col min="4" max="4" width="5.140625" style="655" customWidth="1"/>
    <col min="5" max="6" width="5.140625" style="60" customWidth="1"/>
    <col min="7" max="7" width="5.140625" style="57" customWidth="1"/>
    <col min="8" max="9" width="6" style="57" bestFit="1" customWidth="1"/>
    <col min="10" max="10" width="5.5703125" style="57" bestFit="1" customWidth="1"/>
    <col min="11" max="11" width="6" style="657" bestFit="1" customWidth="1"/>
    <col min="12" max="12" width="5.7109375" style="57" customWidth="1"/>
    <col min="13" max="13" width="7.7109375" style="60" bestFit="1" customWidth="1"/>
    <col min="14" max="16" width="5.140625" style="60" customWidth="1"/>
    <col min="17" max="16384" width="9.28515625" style="60"/>
  </cols>
  <sheetData>
    <row r="1" spans="1:44" ht="24.75" customHeight="1" x14ac:dyDescent="0.25">
      <c r="A1" s="1042" t="s">
        <v>1144</v>
      </c>
      <c r="B1" s="1042"/>
      <c r="C1" s="1042"/>
      <c r="D1" s="1042"/>
      <c r="E1" s="1042"/>
      <c r="F1" s="1042"/>
      <c r="G1" s="1042"/>
      <c r="H1" s="1042"/>
      <c r="I1" s="1042"/>
      <c r="J1" s="1042"/>
      <c r="K1" s="1042"/>
      <c r="L1" s="1042"/>
      <c r="M1" s="1042"/>
    </row>
    <row r="2" spans="1:44" x14ac:dyDescent="0.25">
      <c r="A2" s="512"/>
      <c r="B2" s="512"/>
      <c r="C2" s="512"/>
      <c r="D2" s="614"/>
      <c r="E2" s="512"/>
      <c r="F2" s="512"/>
      <c r="G2" s="512"/>
      <c r="H2" s="512"/>
      <c r="I2" s="512"/>
      <c r="J2" s="512"/>
      <c r="K2" s="615"/>
      <c r="L2" s="512"/>
      <c r="M2" s="616"/>
    </row>
    <row r="3" spans="1:44" ht="50.25" customHeight="1" x14ac:dyDescent="0.25">
      <c r="A3" s="1043" t="s">
        <v>278</v>
      </c>
      <c r="B3" s="1044" t="s">
        <v>189</v>
      </c>
      <c r="C3" s="1045"/>
      <c r="D3" s="1048" t="s">
        <v>279</v>
      </c>
      <c r="E3" s="1040" t="s">
        <v>280</v>
      </c>
      <c r="F3" s="1041"/>
      <c r="G3" s="1043" t="s">
        <v>281</v>
      </c>
      <c r="H3" s="1043" t="s">
        <v>282</v>
      </c>
      <c r="I3" s="1040" t="s">
        <v>194</v>
      </c>
      <c r="J3" s="1050"/>
      <c r="K3" s="58" t="s">
        <v>195</v>
      </c>
      <c r="L3" s="1051" t="s">
        <v>196</v>
      </c>
      <c r="M3" s="1051"/>
      <c r="N3" s="1038" t="s">
        <v>971</v>
      </c>
      <c r="O3" s="1038" t="s">
        <v>972</v>
      </c>
      <c r="P3" s="1038" t="s">
        <v>973</v>
      </c>
    </row>
    <row r="4" spans="1:44" ht="48" x14ac:dyDescent="0.25">
      <c r="A4" s="1043"/>
      <c r="B4" s="1046"/>
      <c r="C4" s="1047"/>
      <c r="D4" s="1049"/>
      <c r="E4" s="53" t="s">
        <v>283</v>
      </c>
      <c r="F4" s="53" t="s">
        <v>284</v>
      </c>
      <c r="G4" s="1043"/>
      <c r="H4" s="1043"/>
      <c r="I4" s="51" t="s">
        <v>197</v>
      </c>
      <c r="J4" s="51" t="s">
        <v>198</v>
      </c>
      <c r="K4" s="58" t="s">
        <v>197</v>
      </c>
      <c r="L4" s="52" t="s">
        <v>285</v>
      </c>
      <c r="M4" s="93" t="s">
        <v>286</v>
      </c>
      <c r="N4" s="1039"/>
      <c r="O4" s="1039"/>
      <c r="P4" s="1039"/>
    </row>
    <row r="5" spans="1:44" ht="27.75" customHeight="1" x14ac:dyDescent="0.25">
      <c r="A5" s="51">
        <v>1</v>
      </c>
      <c r="B5" s="1040">
        <v>2</v>
      </c>
      <c r="C5" s="1041"/>
      <c r="D5" s="513">
        <v>3</v>
      </c>
      <c r="E5" s="53">
        <v>4</v>
      </c>
      <c r="F5" s="53">
        <v>5</v>
      </c>
      <c r="G5" s="51">
        <v>6</v>
      </c>
      <c r="H5" s="51">
        <v>7</v>
      </c>
      <c r="I5" s="51">
        <v>8</v>
      </c>
      <c r="J5" s="51">
        <v>9</v>
      </c>
      <c r="K5" s="58">
        <v>10</v>
      </c>
      <c r="L5" s="617" t="s">
        <v>646</v>
      </c>
      <c r="M5" s="51">
        <v>12</v>
      </c>
      <c r="N5" s="199"/>
      <c r="O5" s="199"/>
      <c r="P5" s="199"/>
    </row>
    <row r="6" spans="1:44" s="71" customFormat="1" x14ac:dyDescent="0.25">
      <c r="A6" s="1055" t="s">
        <v>600</v>
      </c>
      <c r="B6" s="1056"/>
      <c r="C6" s="1056"/>
      <c r="D6" s="1056"/>
      <c r="E6" s="1056"/>
      <c r="F6" s="1056"/>
      <c r="G6" s="1056"/>
      <c r="H6" s="1056"/>
      <c r="I6" s="1056"/>
      <c r="J6" s="1056"/>
      <c r="K6" s="1056"/>
      <c r="L6" s="1056"/>
      <c r="M6" s="1056"/>
      <c r="N6" s="197"/>
      <c r="O6" s="197"/>
      <c r="P6" s="197"/>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row>
    <row r="7" spans="1:44" s="70" customFormat="1" x14ac:dyDescent="0.25">
      <c r="A7" s="36">
        <v>1</v>
      </c>
      <c r="B7" s="1057" t="s">
        <v>601</v>
      </c>
      <c r="C7" s="1058"/>
      <c r="D7" s="36"/>
      <c r="E7" s="36"/>
      <c r="F7" s="79"/>
      <c r="G7" s="36"/>
      <c r="H7" s="36"/>
      <c r="I7" s="36"/>
      <c r="J7" s="36"/>
      <c r="K7" s="80"/>
      <c r="L7" s="36"/>
      <c r="M7" s="618">
        <f>SUM(L8:L15)/7</f>
        <v>0.83743456882462119</v>
      </c>
      <c r="N7" s="197"/>
      <c r="O7" s="197"/>
      <c r="P7" s="19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row>
    <row r="8" spans="1:44" s="65" customFormat="1" ht="204" x14ac:dyDescent="0.25">
      <c r="A8" s="61"/>
      <c r="B8" s="35">
        <v>1</v>
      </c>
      <c r="C8" s="34" t="s">
        <v>602</v>
      </c>
      <c r="D8" s="44" t="s">
        <v>603</v>
      </c>
      <c r="E8" s="44" t="s">
        <v>604</v>
      </c>
      <c r="F8" s="44" t="s">
        <v>605</v>
      </c>
      <c r="G8" s="35" t="s">
        <v>606</v>
      </c>
      <c r="H8" s="47">
        <v>1500</v>
      </c>
      <c r="I8" s="73">
        <v>1500</v>
      </c>
      <c r="J8" s="266">
        <v>1</v>
      </c>
      <c r="K8" s="267">
        <v>1500</v>
      </c>
      <c r="L8" s="55">
        <f>K8/I8</f>
        <v>1</v>
      </c>
      <c r="M8" s="54"/>
      <c r="N8" s="50" t="s">
        <v>1100</v>
      </c>
      <c r="O8" s="177" t="s">
        <v>1053</v>
      </c>
      <c r="P8" s="198" t="s">
        <v>1101</v>
      </c>
      <c r="Q8" s="62"/>
      <c r="R8" s="62"/>
      <c r="S8" s="62"/>
      <c r="T8" s="62"/>
      <c r="U8" s="62"/>
      <c r="V8" s="62"/>
      <c r="W8" s="62"/>
      <c r="X8" s="62"/>
      <c r="Y8" s="62"/>
      <c r="Z8" s="62"/>
      <c r="AA8" s="62"/>
      <c r="AB8" s="62"/>
      <c r="AC8" s="60"/>
      <c r="AD8" s="60"/>
      <c r="AE8" s="60"/>
      <c r="AF8" s="60"/>
      <c r="AG8" s="60"/>
      <c r="AH8" s="60"/>
      <c r="AI8" s="60"/>
      <c r="AJ8" s="60"/>
      <c r="AK8" s="60"/>
      <c r="AL8" s="60"/>
      <c r="AM8" s="60"/>
      <c r="AN8" s="60"/>
      <c r="AO8" s="60"/>
      <c r="AP8" s="64"/>
    </row>
    <row r="9" spans="1:44" s="65" customFormat="1" ht="180" x14ac:dyDescent="0.25">
      <c r="A9" s="61"/>
      <c r="B9" s="35">
        <v>2</v>
      </c>
      <c r="C9" s="34" t="s">
        <v>607</v>
      </c>
      <c r="D9" s="49" t="s">
        <v>608</v>
      </c>
      <c r="E9" s="42" t="s">
        <v>609</v>
      </c>
      <c r="F9" s="42" t="s">
        <v>610</v>
      </c>
      <c r="G9" s="33" t="s">
        <v>611</v>
      </c>
      <c r="H9" s="47">
        <v>30000</v>
      </c>
      <c r="I9" s="73">
        <v>30000</v>
      </c>
      <c r="J9" s="46">
        <v>0.85</v>
      </c>
      <c r="K9" s="268">
        <v>24395</v>
      </c>
      <c r="L9" s="55">
        <f>K9/I9</f>
        <v>0.8131666666666667</v>
      </c>
      <c r="M9" s="54"/>
      <c r="N9" s="50" t="s">
        <v>1145</v>
      </c>
      <c r="O9" s="50" t="s">
        <v>1146</v>
      </c>
      <c r="P9" s="198" t="s">
        <v>1147</v>
      </c>
      <c r="Q9" s="62"/>
      <c r="R9" s="62"/>
      <c r="S9" s="62"/>
      <c r="T9" s="62"/>
      <c r="U9" s="62"/>
      <c r="V9" s="62"/>
      <c r="W9" s="62"/>
      <c r="X9" s="62"/>
      <c r="Y9" s="62"/>
      <c r="Z9" s="62"/>
      <c r="AA9" s="62"/>
      <c r="AB9" s="62"/>
      <c r="AC9" s="60"/>
      <c r="AD9" s="60"/>
      <c r="AE9" s="60"/>
      <c r="AF9" s="60"/>
      <c r="AG9" s="60"/>
      <c r="AH9" s="60"/>
      <c r="AI9" s="60"/>
      <c r="AJ9" s="60"/>
      <c r="AK9" s="60"/>
      <c r="AL9" s="60"/>
      <c r="AM9" s="60"/>
      <c r="AN9" s="60"/>
      <c r="AO9" s="60"/>
      <c r="AP9" s="64"/>
    </row>
    <row r="10" spans="1:44" s="65" customFormat="1" ht="409.5" x14ac:dyDescent="0.25">
      <c r="A10" s="61"/>
      <c r="B10" s="35">
        <v>3</v>
      </c>
      <c r="C10" s="44" t="s">
        <v>612</v>
      </c>
      <c r="D10" s="44" t="s">
        <v>613</v>
      </c>
      <c r="E10" s="44" t="s">
        <v>614</v>
      </c>
      <c r="F10" s="44" t="s">
        <v>615</v>
      </c>
      <c r="G10" s="35" t="s">
        <v>204</v>
      </c>
      <c r="H10" s="47">
        <v>2</v>
      </c>
      <c r="I10" s="73">
        <v>2</v>
      </c>
      <c r="J10" s="46">
        <v>1</v>
      </c>
      <c r="K10" s="268">
        <v>2</v>
      </c>
      <c r="L10" s="55">
        <f>K10/I10</f>
        <v>1</v>
      </c>
      <c r="M10" s="54"/>
      <c r="N10" s="50" t="s">
        <v>1019</v>
      </c>
      <c r="O10" s="50" t="s">
        <v>1053</v>
      </c>
      <c r="P10" s="198"/>
      <c r="Q10" s="62"/>
      <c r="R10" s="62"/>
      <c r="S10" s="62"/>
      <c r="T10" s="62"/>
      <c r="U10" s="62"/>
      <c r="V10" s="62"/>
      <c r="W10" s="62"/>
      <c r="X10" s="62"/>
      <c r="Y10" s="62"/>
      <c r="Z10" s="62"/>
      <c r="AA10" s="62"/>
      <c r="AB10" s="62"/>
      <c r="AC10" s="60"/>
      <c r="AD10" s="60"/>
      <c r="AE10" s="60"/>
      <c r="AF10" s="60"/>
      <c r="AG10" s="60"/>
      <c r="AH10" s="60"/>
      <c r="AI10" s="60"/>
      <c r="AJ10" s="60"/>
      <c r="AK10" s="60"/>
      <c r="AL10" s="60"/>
      <c r="AM10" s="60"/>
      <c r="AN10" s="60"/>
      <c r="AO10" s="60"/>
      <c r="AP10" s="64"/>
    </row>
    <row r="11" spans="1:44" s="65" customFormat="1" ht="409.5" x14ac:dyDescent="0.25">
      <c r="A11" s="61"/>
      <c r="B11" s="35">
        <v>4</v>
      </c>
      <c r="C11" s="44" t="s">
        <v>616</v>
      </c>
      <c r="D11" s="44" t="s">
        <v>617</v>
      </c>
      <c r="E11" s="44" t="s">
        <v>618</v>
      </c>
      <c r="F11" s="44" t="s">
        <v>619</v>
      </c>
      <c r="G11" s="35" t="s">
        <v>204</v>
      </c>
      <c r="H11" s="47">
        <v>12</v>
      </c>
      <c r="I11" s="73">
        <v>12</v>
      </c>
      <c r="J11" s="46">
        <v>1</v>
      </c>
      <c r="K11" s="268">
        <v>12</v>
      </c>
      <c r="L11" s="55">
        <f>K11/I11</f>
        <v>1</v>
      </c>
      <c r="M11" s="54"/>
      <c r="N11" s="50" t="s">
        <v>1019</v>
      </c>
      <c r="O11" s="50" t="s">
        <v>1053</v>
      </c>
      <c r="P11" s="198"/>
      <c r="Q11" s="62"/>
      <c r="R11" s="62"/>
      <c r="S11" s="62"/>
      <c r="T11" s="62"/>
      <c r="U11" s="62"/>
      <c r="V11" s="62"/>
      <c r="W11" s="62"/>
      <c r="X11" s="62"/>
      <c r="Y11" s="62"/>
      <c r="Z11" s="62"/>
      <c r="AA11" s="62"/>
      <c r="AB11" s="62"/>
      <c r="AC11" s="60"/>
      <c r="AD11" s="60"/>
      <c r="AE11" s="60"/>
      <c r="AF11" s="60"/>
      <c r="AG11" s="60"/>
      <c r="AH11" s="60"/>
      <c r="AI11" s="60"/>
      <c r="AJ11" s="60"/>
      <c r="AK11" s="60"/>
      <c r="AL11" s="60"/>
      <c r="AM11" s="60"/>
      <c r="AN11" s="60"/>
      <c r="AO11" s="60"/>
      <c r="AP11" s="64"/>
    </row>
    <row r="12" spans="1:44" ht="38.25" x14ac:dyDescent="0.25">
      <c r="A12" s="154"/>
      <c r="B12" s="56">
        <v>5</v>
      </c>
      <c r="C12" s="619" t="s">
        <v>713</v>
      </c>
      <c r="D12" s="42"/>
      <c r="E12" s="42"/>
      <c r="F12" s="42"/>
      <c r="G12" s="56"/>
      <c r="H12" s="108"/>
      <c r="I12" s="73"/>
      <c r="J12" s="269"/>
      <c r="K12" s="270"/>
      <c r="L12" s="55"/>
      <c r="M12" s="54"/>
      <c r="N12" s="197"/>
      <c r="O12" s="197"/>
      <c r="P12" s="197"/>
      <c r="Q12" s="62"/>
      <c r="R12" s="62"/>
      <c r="S12" s="62"/>
      <c r="T12" s="62"/>
      <c r="U12" s="62"/>
      <c r="V12" s="62"/>
      <c r="W12" s="62"/>
      <c r="X12" s="62"/>
      <c r="Y12" s="62"/>
      <c r="Z12" s="62"/>
      <c r="AA12" s="62"/>
      <c r="AB12" s="62"/>
    </row>
    <row r="13" spans="1:44" ht="155.25" customHeight="1" x14ac:dyDescent="0.25">
      <c r="A13" s="68"/>
      <c r="B13" s="35"/>
      <c r="C13" s="603" t="s">
        <v>714</v>
      </c>
      <c r="D13" s="48" t="s">
        <v>794</v>
      </c>
      <c r="E13" s="48" t="s">
        <v>793</v>
      </c>
      <c r="F13" s="48" t="s">
        <v>792</v>
      </c>
      <c r="G13" s="47" t="s">
        <v>791</v>
      </c>
      <c r="H13" s="47">
        <v>1350</v>
      </c>
      <c r="I13" s="73">
        <v>1350</v>
      </c>
      <c r="J13" s="46">
        <v>1.5</v>
      </c>
      <c r="K13" s="271">
        <v>1340</v>
      </c>
      <c r="L13" s="55">
        <f>K13/I13</f>
        <v>0.99259259259259258</v>
      </c>
      <c r="M13" s="54"/>
      <c r="N13" s="50" t="s">
        <v>1102</v>
      </c>
      <c r="O13" s="50" t="s">
        <v>1103</v>
      </c>
      <c r="P13" s="50" t="s">
        <v>1104</v>
      </c>
      <c r="Q13" s="62"/>
      <c r="R13" s="62"/>
      <c r="S13" s="62"/>
      <c r="T13" s="62"/>
      <c r="U13" s="62"/>
      <c r="V13" s="62"/>
      <c r="W13" s="62"/>
      <c r="X13" s="62"/>
      <c r="Y13" s="62"/>
      <c r="Z13" s="62"/>
      <c r="AA13" s="62"/>
      <c r="AB13" s="62"/>
    </row>
    <row r="14" spans="1:44" ht="409.5" x14ac:dyDescent="0.25">
      <c r="A14" s="68"/>
      <c r="B14" s="35"/>
      <c r="C14" s="603" t="s">
        <v>715</v>
      </c>
      <c r="D14" s="45" t="s">
        <v>916</v>
      </c>
      <c r="E14" s="48" t="s">
        <v>915</v>
      </c>
      <c r="F14" s="48" t="s">
        <v>797</v>
      </c>
      <c r="G14" s="47" t="s">
        <v>795</v>
      </c>
      <c r="H14" s="47">
        <v>0</v>
      </c>
      <c r="I14" s="73">
        <v>0</v>
      </c>
      <c r="J14" s="46">
        <v>0.02</v>
      </c>
      <c r="K14" s="271">
        <v>2</v>
      </c>
      <c r="L14" s="55">
        <v>1</v>
      </c>
      <c r="M14" s="54"/>
      <c r="N14" s="50" t="s">
        <v>1011</v>
      </c>
      <c r="O14" s="50" t="s">
        <v>1105</v>
      </c>
      <c r="P14" s="197"/>
      <c r="Q14" s="62"/>
      <c r="R14" s="62"/>
      <c r="S14" s="62"/>
      <c r="T14" s="62"/>
      <c r="U14" s="62"/>
      <c r="V14" s="62"/>
      <c r="W14" s="62"/>
      <c r="X14" s="62"/>
      <c r="Y14" s="62"/>
      <c r="Z14" s="62"/>
      <c r="AA14" s="62"/>
      <c r="AB14" s="62"/>
    </row>
    <row r="15" spans="1:44" ht="409.5" x14ac:dyDescent="0.25">
      <c r="A15" s="68"/>
      <c r="B15" s="35"/>
      <c r="C15" s="603" t="s">
        <v>716</v>
      </c>
      <c r="D15" s="45" t="s">
        <v>799</v>
      </c>
      <c r="E15" s="48" t="s">
        <v>796</v>
      </c>
      <c r="F15" s="48" t="s">
        <v>798</v>
      </c>
      <c r="G15" s="47" t="s">
        <v>791</v>
      </c>
      <c r="H15" s="47">
        <v>43</v>
      </c>
      <c r="I15" s="73">
        <v>764</v>
      </c>
      <c r="J15" s="46">
        <v>0.05</v>
      </c>
      <c r="K15" s="271">
        <v>43</v>
      </c>
      <c r="L15" s="55">
        <f>K15/I15</f>
        <v>5.6282722513089002E-2</v>
      </c>
      <c r="M15" s="54"/>
      <c r="N15" s="50" t="s">
        <v>1011</v>
      </c>
      <c r="O15" s="50" t="s">
        <v>1105</v>
      </c>
      <c r="P15" s="197"/>
      <c r="Q15" s="62"/>
      <c r="R15" s="62"/>
      <c r="S15" s="62"/>
      <c r="T15" s="62"/>
      <c r="U15" s="62"/>
      <c r="V15" s="62"/>
      <c r="W15" s="62"/>
      <c r="X15" s="62"/>
      <c r="Y15" s="62"/>
      <c r="Z15" s="62"/>
      <c r="AA15" s="62"/>
      <c r="AB15" s="62"/>
    </row>
    <row r="16" spans="1:44" s="70" customFormat="1" x14ac:dyDescent="0.25">
      <c r="A16" s="72">
        <v>2</v>
      </c>
      <c r="B16" s="1059" t="s">
        <v>620</v>
      </c>
      <c r="C16" s="1059"/>
      <c r="G16" s="89"/>
      <c r="H16" s="89"/>
      <c r="I16" s="89"/>
      <c r="J16" s="89"/>
      <c r="K16" s="90"/>
      <c r="L16" s="89"/>
      <c r="M16" s="620">
        <f>SUM(L17:L18)/2</f>
        <v>0</v>
      </c>
      <c r="N16" s="197"/>
      <c r="O16" s="197"/>
      <c r="P16" s="197"/>
      <c r="Q16" s="62"/>
      <c r="R16" s="62"/>
      <c r="S16" s="62"/>
      <c r="T16" s="62"/>
      <c r="U16" s="62"/>
      <c r="V16" s="62"/>
      <c r="W16" s="62"/>
      <c r="X16" s="62"/>
      <c r="Y16" s="62"/>
      <c r="Z16" s="62"/>
      <c r="AA16" s="62"/>
      <c r="AB16" s="62"/>
    </row>
    <row r="17" spans="1:16" ht="348" x14ac:dyDescent="0.25">
      <c r="A17" s="61"/>
      <c r="B17" s="61">
        <v>1</v>
      </c>
      <c r="C17" s="44" t="s">
        <v>621</v>
      </c>
      <c r="D17" s="48" t="s">
        <v>800</v>
      </c>
      <c r="E17" s="44" t="s">
        <v>622</v>
      </c>
      <c r="F17" s="44" t="s">
        <v>623</v>
      </c>
      <c r="G17" s="35" t="s">
        <v>624</v>
      </c>
      <c r="H17" s="35">
        <v>0</v>
      </c>
      <c r="I17" s="73">
        <f>H17*J17</f>
        <v>0</v>
      </c>
      <c r="J17" s="46">
        <v>1</v>
      </c>
      <c r="K17" s="59">
        <v>0</v>
      </c>
      <c r="L17" s="54">
        <v>0</v>
      </c>
      <c r="M17" s="621"/>
      <c r="N17" s="199"/>
      <c r="O17" s="199"/>
      <c r="P17" s="199"/>
    </row>
    <row r="18" spans="1:16" ht="204" x14ac:dyDescent="0.25">
      <c r="A18" s="61"/>
      <c r="B18" s="61">
        <v>2</v>
      </c>
      <c r="C18" s="44" t="s">
        <v>625</v>
      </c>
      <c r="D18" s="48" t="s">
        <v>801</v>
      </c>
      <c r="E18" s="159" t="s">
        <v>626</v>
      </c>
      <c r="F18" s="61" t="s">
        <v>627</v>
      </c>
      <c r="G18" s="35" t="s">
        <v>628</v>
      </c>
      <c r="H18" s="35">
        <v>0</v>
      </c>
      <c r="I18" s="73">
        <f>H18*J18</f>
        <v>0</v>
      </c>
      <c r="J18" s="46">
        <v>1</v>
      </c>
      <c r="K18" s="59">
        <v>0</v>
      </c>
      <c r="L18" s="54">
        <v>0</v>
      </c>
      <c r="M18" s="621"/>
      <c r="N18" s="199"/>
      <c r="O18" s="199"/>
      <c r="P18" s="199"/>
    </row>
    <row r="19" spans="1:16" ht="24" customHeight="1" x14ac:dyDescent="0.25">
      <c r="A19" s="622"/>
      <c r="B19" s="622"/>
      <c r="C19" s="1052" t="s">
        <v>802</v>
      </c>
      <c r="D19" s="1052"/>
      <c r="E19" s="623"/>
      <c r="F19" s="624"/>
      <c r="G19" s="625"/>
      <c r="H19" s="625"/>
      <c r="I19" s="625"/>
      <c r="J19" s="625"/>
      <c r="K19" s="626"/>
      <c r="L19" s="627"/>
      <c r="M19" s="628">
        <f>SUM(M7:M18)</f>
        <v>0.83743456882462119</v>
      </c>
      <c r="N19" s="199"/>
      <c r="O19" s="199"/>
      <c r="P19" s="199"/>
    </row>
    <row r="20" spans="1:16" x14ac:dyDescent="0.25">
      <c r="A20" s="629"/>
      <c r="B20" s="629"/>
      <c r="C20" s="1053" t="s">
        <v>803</v>
      </c>
      <c r="D20" s="1054"/>
      <c r="E20" s="630"/>
      <c r="F20" s="630"/>
      <c r="G20" s="631"/>
      <c r="H20" s="631"/>
      <c r="I20" s="631"/>
      <c r="J20" s="631"/>
      <c r="K20" s="632"/>
      <c r="L20" s="633"/>
      <c r="M20" s="634">
        <f>M19</f>
        <v>0.83743456882462119</v>
      </c>
      <c r="N20" s="199"/>
      <c r="O20" s="199"/>
      <c r="P20" s="199"/>
    </row>
    <row r="21" spans="1:16" ht="13.5" x14ac:dyDescent="0.25">
      <c r="A21" s="61"/>
      <c r="B21" s="47">
        <v>1</v>
      </c>
      <c r="C21" s="635" t="s">
        <v>782</v>
      </c>
      <c r="D21" s="636"/>
      <c r="E21" s="636"/>
      <c r="F21" s="636"/>
      <c r="G21" s="360"/>
      <c r="H21" s="360"/>
      <c r="I21" s="360"/>
      <c r="J21" s="360"/>
      <c r="K21" s="637"/>
      <c r="L21" s="638"/>
      <c r="M21" s="639"/>
      <c r="N21" s="199"/>
      <c r="O21" s="199"/>
      <c r="P21" s="199"/>
    </row>
    <row r="22" spans="1:16" ht="13.5" x14ac:dyDescent="0.25">
      <c r="A22" s="61"/>
      <c r="B22" s="47">
        <v>2</v>
      </c>
      <c r="C22" s="640" t="s">
        <v>785</v>
      </c>
      <c r="D22" s="641"/>
      <c r="E22" s="641"/>
      <c r="F22" s="641"/>
      <c r="G22" s="642"/>
      <c r="H22" s="642"/>
      <c r="I22" s="642"/>
      <c r="J22" s="642"/>
      <c r="K22" s="643"/>
      <c r="L22" s="644"/>
      <c r="M22" s="645"/>
      <c r="N22" s="199"/>
      <c r="O22" s="199"/>
      <c r="P22" s="199"/>
    </row>
    <row r="23" spans="1:16" ht="13.5" x14ac:dyDescent="0.25">
      <c r="A23" s="61"/>
      <c r="B23" s="646">
        <v>3</v>
      </c>
      <c r="C23" s="647" t="s">
        <v>783</v>
      </c>
      <c r="D23" s="648"/>
      <c r="E23" s="649"/>
      <c r="F23" s="649"/>
      <c r="G23" s="649"/>
      <c r="H23" s="649"/>
      <c r="I23" s="650"/>
      <c r="J23" s="651"/>
      <c r="K23" s="652"/>
      <c r="L23" s="653"/>
      <c r="M23" s="654"/>
      <c r="N23" s="199"/>
      <c r="O23" s="199"/>
      <c r="P23" s="199"/>
    </row>
    <row r="24" spans="1:16" x14ac:dyDescent="0.25">
      <c r="A24" s="655"/>
      <c r="B24" s="655"/>
      <c r="C24" s="656"/>
      <c r="E24" s="655"/>
      <c r="F24" s="655"/>
      <c r="M24" s="658"/>
    </row>
    <row r="25" spans="1:16" x14ac:dyDescent="0.25">
      <c r="A25" s="655"/>
      <c r="B25" s="655"/>
      <c r="C25" s="656"/>
      <c r="E25" s="655"/>
      <c r="F25" s="655"/>
      <c r="M25" s="658"/>
    </row>
    <row r="26" spans="1:16" x14ac:dyDescent="0.25">
      <c r="A26" s="655"/>
      <c r="B26" s="655"/>
      <c r="C26" s="656"/>
      <c r="E26" s="655"/>
      <c r="F26" s="655"/>
      <c r="M26" s="658"/>
    </row>
    <row r="27" spans="1:16" x14ac:dyDescent="0.25">
      <c r="A27" s="655"/>
      <c r="B27" s="655"/>
      <c r="C27" s="656"/>
      <c r="E27" s="655"/>
      <c r="F27" s="655"/>
      <c r="M27" s="658"/>
    </row>
    <row r="28" spans="1:16" x14ac:dyDescent="0.25">
      <c r="A28" s="655"/>
      <c r="B28" s="655"/>
      <c r="C28" s="656"/>
      <c r="E28" s="655"/>
      <c r="F28" s="655"/>
      <c r="M28" s="658"/>
    </row>
    <row r="29" spans="1:16" x14ac:dyDescent="0.25">
      <c r="C29" s="659"/>
      <c r="E29" s="57"/>
      <c r="F29" s="57"/>
      <c r="M29" s="660"/>
    </row>
    <row r="30" spans="1:16" x14ac:dyDescent="0.25">
      <c r="C30" s="659"/>
      <c r="E30" s="57"/>
      <c r="F30" s="57"/>
      <c r="M30" s="660"/>
    </row>
    <row r="31" spans="1:16" x14ac:dyDescent="0.25">
      <c r="C31" s="659"/>
      <c r="E31" s="57"/>
      <c r="F31" s="57"/>
      <c r="M31" s="660"/>
    </row>
    <row r="32" spans="1:16" x14ac:dyDescent="0.25">
      <c r="C32" s="659"/>
      <c r="E32" s="57"/>
      <c r="F32" s="57"/>
      <c r="M32" s="660"/>
    </row>
    <row r="33" spans="3:13" x14ac:dyDescent="0.25">
      <c r="C33" s="659"/>
      <c r="E33" s="57"/>
      <c r="F33" s="57"/>
      <c r="M33" s="660"/>
    </row>
    <row r="34" spans="3:13" x14ac:dyDescent="0.25">
      <c r="C34" s="659"/>
      <c r="E34" s="57"/>
      <c r="F34" s="57"/>
      <c r="M34" s="660"/>
    </row>
    <row r="35" spans="3:13" x14ac:dyDescent="0.25">
      <c r="C35" s="659"/>
      <c r="E35" s="57"/>
      <c r="F35" s="57"/>
      <c r="M35" s="660"/>
    </row>
    <row r="36" spans="3:13" x14ac:dyDescent="0.25">
      <c r="C36" s="659"/>
      <c r="E36" s="57"/>
      <c r="F36" s="57"/>
      <c r="M36" s="660"/>
    </row>
    <row r="37" spans="3:13" x14ac:dyDescent="0.25">
      <c r="C37" s="659"/>
      <c r="E37" s="57"/>
      <c r="F37" s="57"/>
      <c r="M37" s="660"/>
    </row>
    <row r="38" spans="3:13" x14ac:dyDescent="0.25">
      <c r="C38" s="659"/>
      <c r="E38" s="57"/>
      <c r="F38" s="57"/>
      <c r="M38" s="660"/>
    </row>
    <row r="39" spans="3:13" x14ac:dyDescent="0.25">
      <c r="C39" s="659"/>
      <c r="E39" s="57"/>
      <c r="F39" s="57"/>
      <c r="M39" s="660"/>
    </row>
    <row r="40" spans="3:13" x14ac:dyDescent="0.25">
      <c r="C40" s="659"/>
      <c r="E40" s="57"/>
      <c r="F40" s="57"/>
      <c r="M40" s="660"/>
    </row>
    <row r="41" spans="3:13" x14ac:dyDescent="0.25">
      <c r="C41" s="659"/>
      <c r="E41" s="57"/>
      <c r="F41" s="57"/>
      <c r="M41" s="660"/>
    </row>
    <row r="42" spans="3:13" x14ac:dyDescent="0.25">
      <c r="C42" s="659"/>
      <c r="E42" s="57"/>
      <c r="F42" s="57"/>
      <c r="M42" s="660"/>
    </row>
    <row r="43" spans="3:13" x14ac:dyDescent="0.25">
      <c r="C43" s="659"/>
      <c r="E43" s="57"/>
      <c r="F43" s="57"/>
      <c r="M43" s="660"/>
    </row>
    <row r="44" spans="3:13" x14ac:dyDescent="0.25">
      <c r="C44" s="659"/>
      <c r="E44" s="57"/>
      <c r="F44" s="57"/>
      <c r="M44" s="660"/>
    </row>
    <row r="45" spans="3:13" x14ac:dyDescent="0.25">
      <c r="C45" s="659"/>
      <c r="E45" s="57"/>
      <c r="F45" s="57"/>
      <c r="M45" s="660"/>
    </row>
    <row r="46" spans="3:13" x14ac:dyDescent="0.25">
      <c r="C46" s="659"/>
      <c r="E46" s="57"/>
      <c r="F46" s="57"/>
      <c r="M46" s="660"/>
    </row>
    <row r="47" spans="3:13" x14ac:dyDescent="0.25">
      <c r="C47" s="659"/>
      <c r="E47" s="57"/>
      <c r="F47" s="57"/>
      <c r="M47" s="660"/>
    </row>
    <row r="48" spans="3:13" x14ac:dyDescent="0.25">
      <c r="C48" s="659"/>
      <c r="E48" s="57"/>
      <c r="F48" s="57"/>
      <c r="M48" s="660"/>
    </row>
    <row r="49" spans="3:13" x14ac:dyDescent="0.25">
      <c r="C49" s="659"/>
      <c r="E49" s="57"/>
      <c r="F49" s="57"/>
      <c r="M49" s="660"/>
    </row>
    <row r="50" spans="3:13" x14ac:dyDescent="0.25">
      <c r="C50" s="659"/>
      <c r="E50" s="57"/>
      <c r="F50" s="57"/>
      <c r="M50" s="660"/>
    </row>
    <row r="51" spans="3:13" x14ac:dyDescent="0.25">
      <c r="C51" s="659"/>
      <c r="E51" s="57"/>
      <c r="F51" s="57"/>
      <c r="M51" s="660"/>
    </row>
    <row r="52" spans="3:13" x14ac:dyDescent="0.25">
      <c r="C52" s="659"/>
      <c r="E52" s="57"/>
      <c r="F52" s="57"/>
      <c r="M52" s="660"/>
    </row>
    <row r="53" spans="3:13" x14ac:dyDescent="0.25">
      <c r="C53" s="659"/>
      <c r="E53" s="57"/>
      <c r="F53" s="57"/>
      <c r="M53" s="660"/>
    </row>
    <row r="54" spans="3:13" x14ac:dyDescent="0.25">
      <c r="C54" s="659"/>
      <c r="E54" s="57"/>
      <c r="F54" s="57"/>
      <c r="M54" s="660"/>
    </row>
    <row r="55" spans="3:13" x14ac:dyDescent="0.25">
      <c r="C55" s="659"/>
      <c r="E55" s="57"/>
      <c r="F55" s="57"/>
      <c r="M55" s="660"/>
    </row>
    <row r="56" spans="3:13" x14ac:dyDescent="0.25">
      <c r="C56" s="659"/>
      <c r="E56" s="57"/>
      <c r="F56" s="57"/>
      <c r="M56" s="660"/>
    </row>
    <row r="57" spans="3:13" x14ac:dyDescent="0.25">
      <c r="C57" s="659"/>
      <c r="E57" s="57"/>
      <c r="F57" s="57"/>
      <c r="M57" s="660"/>
    </row>
    <row r="58" spans="3:13" x14ac:dyDescent="0.25">
      <c r="C58" s="659"/>
      <c r="E58" s="57"/>
      <c r="F58" s="57"/>
      <c r="M58" s="660"/>
    </row>
    <row r="59" spans="3:13" x14ac:dyDescent="0.25">
      <c r="C59" s="659"/>
      <c r="E59" s="57"/>
      <c r="F59" s="57"/>
      <c r="M59" s="660"/>
    </row>
    <row r="60" spans="3:13" x14ac:dyDescent="0.25">
      <c r="C60" s="659"/>
      <c r="E60" s="57"/>
      <c r="F60" s="57"/>
      <c r="M60" s="660"/>
    </row>
    <row r="61" spans="3:13" x14ac:dyDescent="0.25">
      <c r="C61" s="659"/>
      <c r="E61" s="57"/>
      <c r="F61" s="57"/>
      <c r="M61" s="660"/>
    </row>
    <row r="62" spans="3:13" x14ac:dyDescent="0.25">
      <c r="C62" s="659"/>
      <c r="E62" s="57"/>
      <c r="F62" s="57"/>
      <c r="M62" s="660"/>
    </row>
    <row r="63" spans="3:13" x14ac:dyDescent="0.25">
      <c r="C63" s="659"/>
      <c r="E63" s="57"/>
      <c r="F63" s="57"/>
      <c r="M63" s="660"/>
    </row>
    <row r="64" spans="3:13" x14ac:dyDescent="0.25">
      <c r="C64" s="659"/>
      <c r="E64" s="57"/>
      <c r="F64" s="57"/>
      <c r="M64" s="660"/>
    </row>
    <row r="65" spans="3:13" x14ac:dyDescent="0.25">
      <c r="C65" s="659"/>
      <c r="E65" s="57"/>
      <c r="F65" s="57"/>
      <c r="M65" s="660"/>
    </row>
    <row r="66" spans="3:13" x14ac:dyDescent="0.25">
      <c r="C66" s="659"/>
      <c r="E66" s="57"/>
      <c r="F66" s="57"/>
      <c r="M66" s="660"/>
    </row>
    <row r="67" spans="3:13" x14ac:dyDescent="0.25">
      <c r="C67" s="659"/>
      <c r="E67" s="57"/>
      <c r="F67" s="57"/>
      <c r="M67" s="660"/>
    </row>
    <row r="68" spans="3:13" x14ac:dyDescent="0.25">
      <c r="C68" s="659"/>
      <c r="E68" s="57"/>
      <c r="F68" s="57"/>
      <c r="M68" s="660"/>
    </row>
    <row r="69" spans="3:13" x14ac:dyDescent="0.25">
      <c r="C69" s="659"/>
      <c r="E69" s="57"/>
      <c r="F69" s="57"/>
      <c r="M69" s="660"/>
    </row>
    <row r="70" spans="3:13" x14ac:dyDescent="0.25">
      <c r="C70" s="659"/>
      <c r="E70" s="57"/>
      <c r="F70" s="57"/>
      <c r="M70" s="660"/>
    </row>
    <row r="71" spans="3:13" x14ac:dyDescent="0.25">
      <c r="C71" s="659"/>
      <c r="E71" s="57"/>
      <c r="F71" s="57"/>
      <c r="M71" s="660"/>
    </row>
    <row r="72" spans="3:13" x14ac:dyDescent="0.25">
      <c r="C72" s="659"/>
      <c r="E72" s="57"/>
      <c r="F72" s="57"/>
      <c r="M72" s="660"/>
    </row>
    <row r="73" spans="3:13" x14ac:dyDescent="0.25">
      <c r="C73" s="659"/>
      <c r="E73" s="57"/>
      <c r="F73" s="57"/>
      <c r="M73" s="660"/>
    </row>
  </sheetData>
  <mergeCells count="18">
    <mergeCell ref="C19:D19"/>
    <mergeCell ref="C20:D20"/>
    <mergeCell ref="A6:M6"/>
    <mergeCell ref="B7:C7"/>
    <mergeCell ref="B16:C16"/>
    <mergeCell ref="N3:N4"/>
    <mergeCell ref="O3:O4"/>
    <mergeCell ref="P3:P4"/>
    <mergeCell ref="B5:C5"/>
    <mergeCell ref="A1:M1"/>
    <mergeCell ref="A3:A4"/>
    <mergeCell ref="B3:C4"/>
    <mergeCell ref="D3:D4"/>
    <mergeCell ref="E3:F3"/>
    <mergeCell ref="G3:G4"/>
    <mergeCell ref="H3:H4"/>
    <mergeCell ref="I3:J3"/>
    <mergeCell ref="L3:M3"/>
  </mergeCells>
  <pageMargins left="0.7" right="0.7" top="0.75" bottom="0.75" header="0.3" footer="0.3"/>
  <pageSetup scale="1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W590"/>
  <sheetViews>
    <sheetView zoomScale="80" zoomScaleNormal="80" workbookViewId="0">
      <pane ySplit="5" topLeftCell="A6" activePane="bottomLeft" state="frozen"/>
      <selection pane="bottomLeft" activeCell="D11" sqref="D11"/>
    </sheetView>
  </sheetViews>
  <sheetFormatPr defaultColWidth="9.28515625" defaultRowHeight="12" x14ac:dyDescent="0.2"/>
  <cols>
    <col min="1" max="1" width="4.5703125" style="466" bestFit="1" customWidth="1"/>
    <col min="2" max="2" width="3" style="469" bestFit="1" customWidth="1"/>
    <col min="3" max="3" width="26.28515625" style="466" customWidth="1"/>
    <col min="4" max="4" width="38.28515625" style="141" customWidth="1"/>
    <col min="5" max="6" width="11.28515625" style="466" customWidth="1"/>
    <col min="7" max="10" width="11.28515625" style="142" customWidth="1"/>
    <col min="11" max="11" width="11.28515625" style="143" customWidth="1"/>
    <col min="12" max="12" width="12" style="142" customWidth="1"/>
    <col min="13" max="13" width="12" style="466" customWidth="1"/>
    <col min="14" max="15" width="12" style="200" customWidth="1"/>
    <col min="16" max="16" width="38.28515625" style="200" customWidth="1"/>
    <col min="17" max="17" width="38.28515625" style="466" customWidth="1"/>
    <col min="18" max="16384" width="9.28515625" style="466"/>
  </cols>
  <sheetData>
    <row r="1" spans="1:257" ht="24.75" customHeight="1" x14ac:dyDescent="0.2">
      <c r="A1" s="1042" t="s">
        <v>1186</v>
      </c>
      <c r="B1" s="1042"/>
      <c r="C1" s="1042"/>
      <c r="D1" s="1042"/>
      <c r="E1" s="1042"/>
      <c r="F1" s="1042"/>
      <c r="G1" s="1042"/>
      <c r="H1" s="1042"/>
      <c r="I1" s="1042"/>
      <c r="J1" s="1042"/>
      <c r="K1" s="1042"/>
      <c r="L1" s="1042"/>
      <c r="M1" s="1042"/>
      <c r="N1" s="1042"/>
      <c r="O1" s="1042"/>
      <c r="P1" s="1189"/>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c r="AZ1" s="464"/>
      <c r="BA1" s="464"/>
      <c r="BB1" s="464"/>
      <c r="BC1" s="464"/>
      <c r="BD1" s="464"/>
      <c r="BE1" s="464"/>
      <c r="BF1" s="464"/>
      <c r="BG1" s="464"/>
      <c r="BH1" s="464"/>
      <c r="BI1" s="464"/>
      <c r="BJ1" s="464"/>
      <c r="BK1" s="464"/>
      <c r="BL1" s="464"/>
      <c r="BM1" s="464"/>
      <c r="BN1" s="464"/>
      <c r="BO1" s="464"/>
      <c r="BP1" s="464"/>
      <c r="BQ1" s="464"/>
      <c r="BR1" s="464"/>
      <c r="BS1" s="464"/>
      <c r="BT1" s="464"/>
      <c r="BU1" s="464"/>
      <c r="BV1" s="464"/>
      <c r="BW1" s="464"/>
      <c r="BX1" s="464"/>
      <c r="BY1" s="464"/>
      <c r="BZ1" s="464"/>
      <c r="CA1" s="464"/>
      <c r="CB1" s="464"/>
      <c r="CC1" s="464"/>
      <c r="CD1" s="464"/>
      <c r="CE1" s="464"/>
      <c r="CF1" s="464"/>
      <c r="CG1" s="464"/>
      <c r="CH1" s="464"/>
      <c r="CI1" s="464"/>
      <c r="CJ1" s="464"/>
      <c r="CK1" s="464"/>
      <c r="CL1" s="464"/>
      <c r="CM1" s="464"/>
      <c r="CN1" s="464"/>
      <c r="CO1" s="464"/>
      <c r="CP1" s="464"/>
      <c r="CQ1" s="464"/>
      <c r="CR1" s="464"/>
      <c r="CS1" s="464"/>
      <c r="CT1" s="464"/>
      <c r="CU1" s="464"/>
      <c r="CV1" s="464"/>
      <c r="CW1" s="464"/>
      <c r="CX1" s="464"/>
      <c r="CY1" s="464"/>
      <c r="CZ1" s="464"/>
      <c r="DA1" s="464"/>
      <c r="DB1" s="464"/>
      <c r="DC1" s="464"/>
      <c r="DD1" s="464"/>
      <c r="DE1" s="464"/>
      <c r="DF1" s="464"/>
      <c r="DG1" s="464"/>
      <c r="DH1" s="464"/>
      <c r="DI1" s="464"/>
      <c r="DJ1" s="464"/>
      <c r="DK1" s="464"/>
      <c r="DL1" s="464"/>
      <c r="DM1" s="464"/>
      <c r="DN1" s="464"/>
      <c r="DO1" s="464"/>
      <c r="DP1" s="464"/>
      <c r="DQ1" s="464"/>
      <c r="DR1" s="464"/>
      <c r="DS1" s="464"/>
      <c r="DT1" s="464"/>
      <c r="DU1" s="464"/>
      <c r="DV1" s="464"/>
      <c r="DW1" s="464"/>
      <c r="DX1" s="464"/>
      <c r="DY1" s="464"/>
      <c r="DZ1" s="464"/>
      <c r="EA1" s="464"/>
      <c r="EB1" s="464"/>
      <c r="EC1" s="464"/>
      <c r="ED1" s="464"/>
      <c r="EE1" s="464"/>
      <c r="EF1" s="464"/>
      <c r="EG1" s="464"/>
      <c r="EH1" s="464"/>
      <c r="EI1" s="464"/>
      <c r="EJ1" s="464"/>
      <c r="EK1" s="464"/>
      <c r="EL1" s="464"/>
      <c r="EM1" s="464"/>
      <c r="EN1" s="464"/>
      <c r="EO1" s="464"/>
      <c r="EP1" s="464"/>
      <c r="EQ1" s="464"/>
      <c r="ER1" s="464"/>
      <c r="ES1" s="464"/>
      <c r="ET1" s="464"/>
      <c r="EU1" s="464"/>
      <c r="EV1" s="464"/>
      <c r="EW1" s="464"/>
      <c r="EX1" s="464"/>
      <c r="EY1" s="464"/>
      <c r="EZ1" s="464"/>
      <c r="FA1" s="464"/>
      <c r="FB1" s="464"/>
      <c r="FC1" s="464"/>
      <c r="FD1" s="464"/>
      <c r="FE1" s="464"/>
      <c r="FF1" s="464"/>
      <c r="FG1" s="464"/>
      <c r="FH1" s="464"/>
      <c r="FI1" s="464"/>
      <c r="FJ1" s="464"/>
      <c r="FK1" s="464"/>
      <c r="FL1" s="464"/>
      <c r="FM1" s="464"/>
      <c r="FN1" s="464"/>
      <c r="FO1" s="464"/>
      <c r="FP1" s="464"/>
      <c r="FQ1" s="464"/>
      <c r="FR1" s="464"/>
      <c r="FS1" s="464"/>
      <c r="FT1" s="464"/>
      <c r="FU1" s="464"/>
      <c r="FV1" s="464"/>
      <c r="FW1" s="464"/>
      <c r="FX1" s="464"/>
      <c r="FY1" s="464"/>
      <c r="FZ1" s="464"/>
      <c r="GA1" s="464"/>
      <c r="GB1" s="464"/>
      <c r="GC1" s="464"/>
      <c r="GD1" s="464"/>
      <c r="GE1" s="464"/>
      <c r="GF1" s="464"/>
      <c r="GG1" s="464"/>
      <c r="GH1" s="464"/>
      <c r="GI1" s="464"/>
      <c r="GJ1" s="464"/>
      <c r="GK1" s="464"/>
      <c r="GL1" s="464"/>
      <c r="GM1" s="464"/>
      <c r="GN1" s="464"/>
      <c r="GO1" s="464"/>
      <c r="GP1" s="464"/>
      <c r="GQ1" s="464"/>
      <c r="GR1" s="464"/>
      <c r="GS1" s="464"/>
      <c r="GT1" s="464"/>
      <c r="GU1" s="464"/>
      <c r="GV1" s="464"/>
      <c r="GW1" s="464"/>
      <c r="GX1" s="464"/>
      <c r="GY1" s="464"/>
      <c r="GZ1" s="464"/>
      <c r="HA1" s="464"/>
      <c r="HB1" s="464"/>
      <c r="HC1" s="464"/>
      <c r="HD1" s="464"/>
      <c r="HE1" s="464"/>
      <c r="HF1" s="464"/>
      <c r="HG1" s="464"/>
      <c r="HH1" s="464"/>
      <c r="HI1" s="464"/>
      <c r="HJ1" s="464"/>
      <c r="HK1" s="464"/>
      <c r="HL1" s="464"/>
      <c r="HM1" s="464"/>
      <c r="HN1" s="464"/>
      <c r="HO1" s="464"/>
      <c r="HP1" s="464"/>
      <c r="HQ1" s="464"/>
      <c r="HR1" s="464"/>
      <c r="HS1" s="464"/>
      <c r="HT1" s="464"/>
      <c r="HU1" s="464"/>
      <c r="HV1" s="464"/>
      <c r="HW1" s="464"/>
      <c r="HX1" s="464"/>
      <c r="HY1" s="464"/>
      <c r="HZ1" s="464"/>
      <c r="IA1" s="464"/>
      <c r="IB1" s="464"/>
      <c r="IC1" s="464"/>
      <c r="ID1" s="464"/>
      <c r="IE1" s="464"/>
      <c r="IF1" s="464"/>
      <c r="IG1" s="464"/>
      <c r="IH1" s="464"/>
      <c r="II1" s="464"/>
      <c r="IJ1" s="464"/>
      <c r="IK1" s="464"/>
      <c r="IL1" s="464"/>
      <c r="IM1" s="464"/>
      <c r="IN1" s="464"/>
      <c r="IO1" s="464"/>
      <c r="IP1" s="464"/>
      <c r="IQ1" s="464"/>
      <c r="IR1" s="464"/>
      <c r="IS1" s="464"/>
      <c r="IT1" s="464"/>
      <c r="IU1" s="464"/>
      <c r="IV1" s="464"/>
      <c r="IW1" s="464"/>
    </row>
    <row r="2" spans="1:257" x14ac:dyDescent="0.2">
      <c r="A2" s="1190"/>
      <c r="B2" s="1190"/>
      <c r="C2" s="1190"/>
      <c r="D2" s="1190"/>
      <c r="E2" s="1190"/>
      <c r="F2" s="1190"/>
      <c r="G2" s="1190"/>
      <c r="H2" s="1190"/>
      <c r="I2" s="1190"/>
      <c r="J2" s="1190"/>
      <c r="K2" s="1190"/>
      <c r="L2" s="1190"/>
      <c r="M2" s="1190"/>
      <c r="N2" s="1190"/>
      <c r="O2" s="1190"/>
      <c r="P2" s="1191"/>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4"/>
      <c r="AX2" s="464"/>
      <c r="AY2" s="464"/>
      <c r="AZ2" s="464"/>
      <c r="BA2" s="464"/>
      <c r="BB2" s="464"/>
      <c r="BC2" s="464"/>
      <c r="BD2" s="464"/>
      <c r="BE2" s="464"/>
      <c r="BF2" s="464"/>
      <c r="BG2" s="464"/>
      <c r="BH2" s="464"/>
      <c r="BI2" s="464"/>
      <c r="BJ2" s="464"/>
      <c r="BK2" s="464"/>
      <c r="BL2" s="464"/>
      <c r="BM2" s="464"/>
      <c r="BN2" s="464"/>
      <c r="BO2" s="464"/>
      <c r="BP2" s="464"/>
      <c r="BQ2" s="464"/>
      <c r="BR2" s="464"/>
      <c r="BS2" s="464"/>
      <c r="BT2" s="464"/>
      <c r="BU2" s="464"/>
      <c r="BV2" s="464"/>
      <c r="BW2" s="464"/>
      <c r="BX2" s="464"/>
      <c r="BY2" s="464"/>
      <c r="BZ2" s="464"/>
      <c r="CA2" s="464"/>
      <c r="CB2" s="464"/>
      <c r="CC2" s="464"/>
      <c r="CD2" s="464"/>
      <c r="CE2" s="464"/>
      <c r="CF2" s="464"/>
      <c r="CG2" s="464"/>
      <c r="CH2" s="464"/>
      <c r="CI2" s="464"/>
      <c r="CJ2" s="464"/>
      <c r="CK2" s="464"/>
      <c r="CL2" s="464"/>
      <c r="CM2" s="464"/>
      <c r="CN2" s="464"/>
      <c r="CO2" s="464"/>
      <c r="CP2" s="464"/>
      <c r="CQ2" s="464"/>
      <c r="CR2" s="464"/>
      <c r="CS2" s="464"/>
      <c r="CT2" s="464"/>
      <c r="CU2" s="464"/>
      <c r="CV2" s="464"/>
      <c r="CW2" s="464"/>
      <c r="CX2" s="464"/>
      <c r="CY2" s="464"/>
      <c r="CZ2" s="464"/>
      <c r="DA2" s="464"/>
      <c r="DB2" s="464"/>
      <c r="DC2" s="464"/>
      <c r="DD2" s="464"/>
      <c r="DE2" s="464"/>
      <c r="DF2" s="464"/>
      <c r="DG2" s="464"/>
      <c r="DH2" s="464"/>
      <c r="DI2" s="464"/>
      <c r="DJ2" s="464"/>
      <c r="DK2" s="464"/>
      <c r="DL2" s="464"/>
      <c r="DM2" s="464"/>
      <c r="DN2" s="464"/>
      <c r="DO2" s="464"/>
      <c r="DP2" s="464"/>
      <c r="DQ2" s="464"/>
      <c r="DR2" s="464"/>
      <c r="DS2" s="464"/>
      <c r="DT2" s="464"/>
      <c r="DU2" s="464"/>
      <c r="DV2" s="464"/>
      <c r="DW2" s="464"/>
      <c r="DX2" s="464"/>
      <c r="DY2" s="464"/>
      <c r="DZ2" s="464"/>
      <c r="EA2" s="464"/>
      <c r="EB2" s="464"/>
      <c r="EC2" s="464"/>
      <c r="ED2" s="464"/>
      <c r="EE2" s="464"/>
      <c r="EF2" s="464"/>
      <c r="EG2" s="464"/>
      <c r="EH2" s="464"/>
      <c r="EI2" s="464"/>
      <c r="EJ2" s="464"/>
      <c r="EK2" s="464"/>
      <c r="EL2" s="464"/>
      <c r="EM2" s="464"/>
      <c r="EN2" s="464"/>
      <c r="EO2" s="464"/>
      <c r="EP2" s="464"/>
      <c r="EQ2" s="464"/>
      <c r="ER2" s="464"/>
      <c r="ES2" s="464"/>
      <c r="ET2" s="464"/>
      <c r="EU2" s="464"/>
      <c r="EV2" s="464"/>
      <c r="EW2" s="464"/>
      <c r="EX2" s="464"/>
      <c r="EY2" s="464"/>
      <c r="EZ2" s="464"/>
      <c r="FA2" s="464"/>
      <c r="FB2" s="464"/>
      <c r="FC2" s="464"/>
      <c r="FD2" s="464"/>
      <c r="FE2" s="464"/>
      <c r="FF2" s="464"/>
      <c r="FG2" s="464"/>
      <c r="FH2" s="464"/>
      <c r="FI2" s="464"/>
      <c r="FJ2" s="464"/>
      <c r="FK2" s="464"/>
      <c r="FL2" s="464"/>
      <c r="FM2" s="464"/>
      <c r="FN2" s="464"/>
      <c r="FO2" s="464"/>
      <c r="FP2" s="464"/>
      <c r="FQ2" s="464"/>
      <c r="FR2" s="464"/>
      <c r="FS2" s="464"/>
      <c r="FT2" s="464"/>
      <c r="FU2" s="464"/>
      <c r="FV2" s="464"/>
      <c r="FW2" s="464"/>
      <c r="FX2" s="464"/>
      <c r="FY2" s="464"/>
      <c r="FZ2" s="464"/>
      <c r="GA2" s="464"/>
      <c r="GB2" s="464"/>
      <c r="GC2" s="464"/>
      <c r="GD2" s="464"/>
      <c r="GE2" s="464"/>
      <c r="GF2" s="464"/>
      <c r="GG2" s="464"/>
      <c r="GH2" s="464"/>
      <c r="GI2" s="464"/>
      <c r="GJ2" s="464"/>
      <c r="GK2" s="464"/>
      <c r="GL2" s="464"/>
      <c r="GM2" s="464"/>
      <c r="GN2" s="464"/>
      <c r="GO2" s="464"/>
      <c r="GP2" s="464"/>
      <c r="GQ2" s="464"/>
      <c r="GR2" s="464"/>
      <c r="GS2" s="464"/>
      <c r="GT2" s="464"/>
      <c r="GU2" s="464"/>
      <c r="GV2" s="464"/>
      <c r="GW2" s="464"/>
      <c r="GX2" s="464"/>
      <c r="GY2" s="464"/>
      <c r="GZ2" s="464"/>
      <c r="HA2" s="464"/>
      <c r="HB2" s="464"/>
      <c r="HC2" s="464"/>
      <c r="HD2" s="464"/>
      <c r="HE2" s="464"/>
      <c r="HF2" s="464"/>
      <c r="HG2" s="464"/>
      <c r="HH2" s="464"/>
      <c r="HI2" s="464"/>
      <c r="HJ2" s="464"/>
      <c r="HK2" s="464"/>
      <c r="HL2" s="464"/>
      <c r="HM2" s="464"/>
      <c r="HN2" s="464"/>
      <c r="HO2" s="464"/>
      <c r="HP2" s="464"/>
      <c r="HQ2" s="464"/>
      <c r="HR2" s="464"/>
      <c r="HS2" s="464"/>
      <c r="HT2" s="464"/>
      <c r="HU2" s="464"/>
      <c r="HV2" s="464"/>
      <c r="HW2" s="464"/>
      <c r="HX2" s="464"/>
      <c r="HY2" s="464"/>
      <c r="HZ2" s="464"/>
      <c r="IA2" s="464"/>
      <c r="IB2" s="464"/>
      <c r="IC2" s="464"/>
      <c r="ID2" s="464"/>
      <c r="IE2" s="464"/>
      <c r="IF2" s="464"/>
      <c r="IG2" s="464"/>
      <c r="IH2" s="464"/>
      <c r="II2" s="464"/>
      <c r="IJ2" s="464"/>
      <c r="IK2" s="464"/>
      <c r="IL2" s="464"/>
      <c r="IM2" s="464"/>
      <c r="IN2" s="464"/>
      <c r="IO2" s="464"/>
      <c r="IP2" s="464"/>
      <c r="IQ2" s="464"/>
      <c r="IR2" s="464"/>
      <c r="IS2" s="464"/>
      <c r="IT2" s="464"/>
      <c r="IU2" s="464"/>
      <c r="IV2" s="464"/>
      <c r="IW2" s="464"/>
    </row>
    <row r="3" spans="1:257" ht="50.25" customHeight="1" x14ac:dyDescent="0.2">
      <c r="A3" s="1169" t="s">
        <v>278</v>
      </c>
      <c r="B3" s="1170" t="s">
        <v>189</v>
      </c>
      <c r="C3" s="1171"/>
      <c r="D3" s="1174" t="s">
        <v>279</v>
      </c>
      <c r="E3" s="1176" t="s">
        <v>280</v>
      </c>
      <c r="F3" s="1177"/>
      <c r="G3" s="1169" t="s">
        <v>281</v>
      </c>
      <c r="H3" s="1169" t="s">
        <v>282</v>
      </c>
      <c r="I3" s="1176" t="s">
        <v>194</v>
      </c>
      <c r="J3" s="1178"/>
      <c r="K3" s="272" t="s">
        <v>195</v>
      </c>
      <c r="L3" s="1179" t="s">
        <v>196</v>
      </c>
      <c r="M3" s="1179"/>
      <c r="N3" s="1192" t="s">
        <v>1038</v>
      </c>
      <c r="O3" s="1192" t="s">
        <v>1039</v>
      </c>
      <c r="P3" s="1192" t="s">
        <v>973</v>
      </c>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c r="AX3" s="464"/>
      <c r="AY3" s="464"/>
      <c r="AZ3" s="464"/>
      <c r="BA3" s="464"/>
      <c r="BB3" s="464"/>
      <c r="BC3" s="464"/>
      <c r="BD3" s="464"/>
      <c r="BE3" s="464"/>
      <c r="BF3" s="464"/>
      <c r="BG3" s="464"/>
      <c r="BH3" s="464"/>
      <c r="BI3" s="464"/>
      <c r="BJ3" s="464"/>
      <c r="BK3" s="464"/>
      <c r="BL3" s="464"/>
      <c r="BM3" s="464"/>
      <c r="BN3" s="464"/>
      <c r="BO3" s="464"/>
      <c r="BP3" s="464"/>
      <c r="BQ3" s="464"/>
      <c r="BR3" s="464"/>
      <c r="BS3" s="464"/>
      <c r="BT3" s="464"/>
      <c r="BU3" s="464"/>
      <c r="BV3" s="464"/>
      <c r="BW3" s="464"/>
      <c r="BX3" s="464"/>
      <c r="BY3" s="464"/>
      <c r="BZ3" s="464"/>
      <c r="CA3" s="464"/>
      <c r="CB3" s="464"/>
      <c r="CC3" s="464"/>
      <c r="CD3" s="464"/>
      <c r="CE3" s="464"/>
      <c r="CF3" s="464"/>
      <c r="CG3" s="464"/>
      <c r="CH3" s="464"/>
      <c r="CI3" s="464"/>
      <c r="CJ3" s="464"/>
      <c r="CK3" s="464"/>
      <c r="CL3" s="464"/>
      <c r="CM3" s="464"/>
      <c r="CN3" s="464"/>
      <c r="CO3" s="464"/>
      <c r="CP3" s="464"/>
      <c r="CQ3" s="464"/>
      <c r="CR3" s="464"/>
      <c r="CS3" s="464"/>
      <c r="CT3" s="464"/>
      <c r="CU3" s="464"/>
      <c r="CV3" s="464"/>
      <c r="CW3" s="464"/>
      <c r="CX3" s="464"/>
      <c r="CY3" s="464"/>
      <c r="CZ3" s="464"/>
      <c r="DA3" s="464"/>
      <c r="DB3" s="464"/>
      <c r="DC3" s="464"/>
      <c r="DD3" s="464"/>
      <c r="DE3" s="464"/>
      <c r="DF3" s="464"/>
      <c r="DG3" s="464"/>
      <c r="DH3" s="464"/>
      <c r="DI3" s="464"/>
      <c r="DJ3" s="464"/>
      <c r="DK3" s="464"/>
      <c r="DL3" s="464"/>
      <c r="DM3" s="464"/>
      <c r="DN3" s="464"/>
      <c r="DO3" s="464"/>
      <c r="DP3" s="464"/>
      <c r="DQ3" s="464"/>
      <c r="DR3" s="464"/>
      <c r="DS3" s="464"/>
      <c r="DT3" s="464"/>
      <c r="DU3" s="464"/>
      <c r="DV3" s="464"/>
      <c r="DW3" s="464"/>
      <c r="DX3" s="464"/>
      <c r="DY3" s="464"/>
      <c r="DZ3" s="464"/>
      <c r="EA3" s="464"/>
      <c r="EB3" s="464"/>
      <c r="EC3" s="464"/>
      <c r="ED3" s="464"/>
      <c r="EE3" s="464"/>
      <c r="EF3" s="464"/>
      <c r="EG3" s="464"/>
      <c r="EH3" s="464"/>
      <c r="EI3" s="464"/>
      <c r="EJ3" s="464"/>
      <c r="EK3" s="464"/>
      <c r="EL3" s="464"/>
      <c r="EM3" s="464"/>
      <c r="EN3" s="464"/>
      <c r="EO3" s="464"/>
      <c r="EP3" s="464"/>
      <c r="EQ3" s="464"/>
      <c r="ER3" s="464"/>
      <c r="ES3" s="464"/>
      <c r="ET3" s="464"/>
      <c r="EU3" s="464"/>
      <c r="EV3" s="464"/>
      <c r="EW3" s="464"/>
      <c r="EX3" s="464"/>
      <c r="EY3" s="464"/>
      <c r="EZ3" s="464"/>
      <c r="FA3" s="464"/>
      <c r="FB3" s="464"/>
      <c r="FC3" s="464"/>
      <c r="FD3" s="464"/>
      <c r="FE3" s="464"/>
      <c r="FF3" s="464"/>
      <c r="FG3" s="464"/>
      <c r="FH3" s="464"/>
      <c r="FI3" s="464"/>
      <c r="FJ3" s="464"/>
      <c r="FK3" s="464"/>
      <c r="FL3" s="464"/>
      <c r="FM3" s="464"/>
      <c r="FN3" s="464"/>
      <c r="FO3" s="464"/>
      <c r="FP3" s="464"/>
      <c r="FQ3" s="464"/>
      <c r="FR3" s="464"/>
      <c r="FS3" s="464"/>
      <c r="FT3" s="464"/>
      <c r="FU3" s="464"/>
      <c r="FV3" s="464"/>
      <c r="FW3" s="464"/>
      <c r="FX3" s="464"/>
      <c r="FY3" s="464"/>
      <c r="FZ3" s="464"/>
      <c r="GA3" s="464"/>
      <c r="GB3" s="464"/>
      <c r="GC3" s="464"/>
      <c r="GD3" s="464"/>
      <c r="GE3" s="464"/>
      <c r="GF3" s="464"/>
      <c r="GG3" s="464"/>
      <c r="GH3" s="464"/>
      <c r="GI3" s="464"/>
      <c r="GJ3" s="464"/>
      <c r="GK3" s="464"/>
      <c r="GL3" s="464"/>
      <c r="GM3" s="464"/>
      <c r="GN3" s="464"/>
      <c r="GO3" s="464"/>
      <c r="GP3" s="464"/>
      <c r="GQ3" s="464"/>
      <c r="GR3" s="464"/>
      <c r="GS3" s="464"/>
      <c r="GT3" s="464"/>
      <c r="GU3" s="464"/>
      <c r="GV3" s="464"/>
      <c r="GW3" s="464"/>
      <c r="GX3" s="464"/>
      <c r="GY3" s="464"/>
      <c r="GZ3" s="464"/>
      <c r="HA3" s="464"/>
      <c r="HB3" s="464"/>
      <c r="HC3" s="464"/>
      <c r="HD3" s="464"/>
      <c r="HE3" s="464"/>
      <c r="HF3" s="464"/>
      <c r="HG3" s="464"/>
      <c r="HH3" s="464"/>
      <c r="HI3" s="464"/>
      <c r="HJ3" s="464"/>
      <c r="HK3" s="464"/>
      <c r="HL3" s="464"/>
      <c r="HM3" s="464"/>
      <c r="HN3" s="464"/>
      <c r="HO3" s="464"/>
      <c r="HP3" s="464"/>
      <c r="HQ3" s="464"/>
      <c r="HR3" s="464"/>
      <c r="HS3" s="464"/>
      <c r="HT3" s="464"/>
      <c r="HU3" s="464"/>
      <c r="HV3" s="464"/>
      <c r="HW3" s="464"/>
      <c r="HX3" s="464"/>
      <c r="HY3" s="464"/>
      <c r="HZ3" s="464"/>
      <c r="IA3" s="464"/>
      <c r="IB3" s="464"/>
      <c r="IC3" s="464"/>
      <c r="ID3" s="464"/>
      <c r="IE3" s="464"/>
      <c r="IF3" s="464"/>
      <c r="IG3" s="464"/>
      <c r="IH3" s="464"/>
      <c r="II3" s="464"/>
      <c r="IJ3" s="464"/>
      <c r="IK3" s="464"/>
      <c r="IL3" s="464"/>
      <c r="IM3" s="464"/>
      <c r="IN3" s="464"/>
      <c r="IO3" s="464"/>
      <c r="IP3" s="464"/>
      <c r="IQ3" s="464"/>
      <c r="IR3" s="464"/>
      <c r="IS3" s="464"/>
      <c r="IT3" s="464"/>
      <c r="IU3" s="464"/>
      <c r="IV3" s="464"/>
      <c r="IW3" s="464"/>
    </row>
    <row r="4" spans="1:257" ht="35.25" customHeight="1" x14ac:dyDescent="0.2">
      <c r="A4" s="1169"/>
      <c r="B4" s="1172"/>
      <c r="C4" s="1173"/>
      <c r="D4" s="1175"/>
      <c r="E4" s="542" t="s">
        <v>283</v>
      </c>
      <c r="F4" s="542" t="s">
        <v>284</v>
      </c>
      <c r="G4" s="1169"/>
      <c r="H4" s="1169"/>
      <c r="I4" s="541" t="s">
        <v>197</v>
      </c>
      <c r="J4" s="541" t="s">
        <v>198</v>
      </c>
      <c r="K4" s="272" t="s">
        <v>197</v>
      </c>
      <c r="L4" s="273" t="s">
        <v>285</v>
      </c>
      <c r="M4" s="274" t="s">
        <v>286</v>
      </c>
      <c r="N4" s="1193"/>
      <c r="O4" s="1193"/>
      <c r="P4" s="1193"/>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c r="BD4" s="464"/>
      <c r="BE4" s="464"/>
      <c r="BF4" s="464"/>
      <c r="BG4" s="464"/>
      <c r="BH4" s="464"/>
      <c r="BI4" s="464"/>
      <c r="BJ4" s="464"/>
      <c r="BK4" s="464"/>
      <c r="BL4" s="464"/>
      <c r="BM4" s="464"/>
      <c r="BN4" s="464"/>
      <c r="BO4" s="464"/>
      <c r="BP4" s="464"/>
      <c r="BQ4" s="464"/>
      <c r="BR4" s="464"/>
      <c r="BS4" s="464"/>
      <c r="BT4" s="464"/>
      <c r="BU4" s="464"/>
      <c r="BV4" s="464"/>
      <c r="BW4" s="464"/>
      <c r="BX4" s="464"/>
      <c r="BY4" s="464"/>
      <c r="BZ4" s="464"/>
      <c r="CA4" s="464"/>
      <c r="CB4" s="464"/>
      <c r="CC4" s="464"/>
      <c r="CD4" s="464"/>
      <c r="CE4" s="464"/>
      <c r="CF4" s="464"/>
      <c r="CG4" s="464"/>
      <c r="CH4" s="464"/>
      <c r="CI4" s="464"/>
      <c r="CJ4" s="464"/>
      <c r="CK4" s="464"/>
      <c r="CL4" s="464"/>
      <c r="CM4" s="464"/>
      <c r="CN4" s="464"/>
      <c r="CO4" s="464"/>
      <c r="CP4" s="464"/>
      <c r="CQ4" s="464"/>
      <c r="CR4" s="464"/>
      <c r="CS4" s="464"/>
      <c r="CT4" s="464"/>
      <c r="CU4" s="464"/>
      <c r="CV4" s="464"/>
      <c r="CW4" s="464"/>
      <c r="CX4" s="464"/>
      <c r="CY4" s="464"/>
      <c r="CZ4" s="464"/>
      <c r="DA4" s="464"/>
      <c r="DB4" s="464"/>
      <c r="DC4" s="464"/>
      <c r="DD4" s="464"/>
      <c r="DE4" s="464"/>
      <c r="DF4" s="464"/>
      <c r="DG4" s="464"/>
      <c r="DH4" s="464"/>
      <c r="DI4" s="464"/>
      <c r="DJ4" s="464"/>
      <c r="DK4" s="464"/>
      <c r="DL4" s="464"/>
      <c r="DM4" s="464"/>
      <c r="DN4" s="464"/>
      <c r="DO4" s="464"/>
      <c r="DP4" s="464"/>
      <c r="DQ4" s="464"/>
      <c r="DR4" s="464"/>
      <c r="DS4" s="464"/>
      <c r="DT4" s="464"/>
      <c r="DU4" s="464"/>
      <c r="DV4" s="464"/>
      <c r="DW4" s="464"/>
      <c r="DX4" s="464"/>
      <c r="DY4" s="464"/>
      <c r="DZ4" s="464"/>
      <c r="EA4" s="464"/>
      <c r="EB4" s="464"/>
      <c r="EC4" s="464"/>
      <c r="ED4" s="464"/>
      <c r="EE4" s="464"/>
      <c r="EF4" s="464"/>
      <c r="EG4" s="464"/>
      <c r="EH4" s="464"/>
      <c r="EI4" s="464"/>
      <c r="EJ4" s="464"/>
      <c r="EK4" s="464"/>
      <c r="EL4" s="464"/>
      <c r="EM4" s="464"/>
      <c r="EN4" s="464"/>
      <c r="EO4" s="464"/>
      <c r="EP4" s="464"/>
      <c r="EQ4" s="464"/>
      <c r="ER4" s="464"/>
      <c r="ES4" s="464"/>
      <c r="ET4" s="464"/>
      <c r="EU4" s="464"/>
      <c r="EV4" s="464"/>
      <c r="EW4" s="464"/>
      <c r="EX4" s="464"/>
      <c r="EY4" s="464"/>
      <c r="EZ4" s="464"/>
      <c r="FA4" s="464"/>
      <c r="FB4" s="464"/>
      <c r="FC4" s="464"/>
      <c r="FD4" s="464"/>
      <c r="FE4" s="464"/>
      <c r="FF4" s="464"/>
      <c r="FG4" s="464"/>
      <c r="FH4" s="464"/>
      <c r="FI4" s="464"/>
      <c r="FJ4" s="464"/>
      <c r="FK4" s="464"/>
      <c r="FL4" s="464"/>
      <c r="FM4" s="464"/>
      <c r="FN4" s="464"/>
      <c r="FO4" s="464"/>
      <c r="FP4" s="464"/>
      <c r="FQ4" s="464"/>
      <c r="FR4" s="464"/>
      <c r="FS4" s="464"/>
      <c r="FT4" s="464"/>
      <c r="FU4" s="464"/>
      <c r="FV4" s="464"/>
      <c r="FW4" s="464"/>
      <c r="FX4" s="464"/>
      <c r="FY4" s="464"/>
      <c r="FZ4" s="464"/>
      <c r="GA4" s="464"/>
      <c r="GB4" s="464"/>
      <c r="GC4" s="464"/>
      <c r="GD4" s="464"/>
      <c r="GE4" s="464"/>
      <c r="GF4" s="464"/>
      <c r="GG4" s="464"/>
      <c r="GH4" s="464"/>
      <c r="GI4" s="464"/>
      <c r="GJ4" s="464"/>
      <c r="GK4" s="464"/>
      <c r="GL4" s="464"/>
      <c r="GM4" s="464"/>
      <c r="GN4" s="464"/>
      <c r="GO4" s="464"/>
      <c r="GP4" s="464"/>
      <c r="GQ4" s="464"/>
      <c r="GR4" s="464"/>
      <c r="GS4" s="464"/>
      <c r="GT4" s="464"/>
      <c r="GU4" s="464"/>
      <c r="GV4" s="464"/>
      <c r="GW4" s="464"/>
      <c r="GX4" s="464"/>
      <c r="GY4" s="464"/>
      <c r="GZ4" s="464"/>
      <c r="HA4" s="464"/>
      <c r="HB4" s="464"/>
      <c r="HC4" s="464"/>
      <c r="HD4" s="464"/>
      <c r="HE4" s="464"/>
      <c r="HF4" s="464"/>
      <c r="HG4" s="464"/>
      <c r="HH4" s="464"/>
      <c r="HI4" s="464"/>
      <c r="HJ4" s="464"/>
      <c r="HK4" s="464"/>
      <c r="HL4" s="464"/>
      <c r="HM4" s="464"/>
      <c r="HN4" s="464"/>
      <c r="HO4" s="464"/>
      <c r="HP4" s="464"/>
      <c r="HQ4" s="464"/>
      <c r="HR4" s="464"/>
      <c r="HS4" s="464"/>
      <c r="HT4" s="464"/>
      <c r="HU4" s="464"/>
      <c r="HV4" s="464"/>
      <c r="HW4" s="464"/>
      <c r="HX4" s="464"/>
      <c r="HY4" s="464"/>
      <c r="HZ4" s="464"/>
      <c r="IA4" s="464"/>
      <c r="IB4" s="464"/>
      <c r="IC4" s="464"/>
      <c r="ID4" s="464"/>
      <c r="IE4" s="464"/>
      <c r="IF4" s="464"/>
      <c r="IG4" s="464"/>
      <c r="IH4" s="464"/>
      <c r="II4" s="464"/>
      <c r="IJ4" s="464"/>
      <c r="IK4" s="464"/>
      <c r="IL4" s="464"/>
      <c r="IM4" s="464"/>
      <c r="IN4" s="464"/>
      <c r="IO4" s="464"/>
      <c r="IP4" s="464"/>
      <c r="IQ4" s="464"/>
      <c r="IR4" s="464"/>
      <c r="IS4" s="464"/>
      <c r="IT4" s="464"/>
      <c r="IU4" s="464"/>
      <c r="IV4" s="464"/>
      <c r="IW4" s="464"/>
    </row>
    <row r="5" spans="1:257" s="469" customFormat="1" ht="33.75" customHeight="1" x14ac:dyDescent="0.25">
      <c r="A5" s="541">
        <v>1</v>
      </c>
      <c r="B5" s="1176">
        <v>2</v>
      </c>
      <c r="C5" s="1177"/>
      <c r="D5" s="543">
        <v>3</v>
      </c>
      <c r="E5" s="542">
        <v>4</v>
      </c>
      <c r="F5" s="542">
        <v>5</v>
      </c>
      <c r="G5" s="541">
        <v>6</v>
      </c>
      <c r="H5" s="541">
        <v>7</v>
      </c>
      <c r="I5" s="541">
        <v>8</v>
      </c>
      <c r="J5" s="541">
        <v>9</v>
      </c>
      <c r="K5" s="272">
        <v>10</v>
      </c>
      <c r="L5" s="275" t="s">
        <v>646</v>
      </c>
      <c r="M5" s="544">
        <v>12</v>
      </c>
      <c r="N5" s="671">
        <v>13</v>
      </c>
      <c r="O5" s="190">
        <v>14</v>
      </c>
      <c r="P5" s="190">
        <v>15</v>
      </c>
      <c r="Q5" s="672"/>
      <c r="R5" s="672"/>
      <c r="S5" s="672"/>
      <c r="T5" s="672"/>
      <c r="U5" s="672"/>
      <c r="V5" s="672"/>
      <c r="W5" s="672"/>
      <c r="X5" s="672"/>
      <c r="Y5" s="672"/>
      <c r="Z5" s="672"/>
      <c r="AA5" s="672"/>
      <c r="AB5" s="672"/>
      <c r="AC5" s="672"/>
      <c r="AD5" s="672"/>
      <c r="AE5" s="672"/>
      <c r="AF5" s="672"/>
      <c r="AG5" s="672"/>
      <c r="AH5" s="672"/>
      <c r="AI5" s="672"/>
      <c r="AJ5" s="672"/>
      <c r="AK5" s="672"/>
      <c r="AL5" s="672"/>
      <c r="AM5" s="672"/>
      <c r="AN5" s="672"/>
      <c r="AO5" s="672"/>
      <c r="AP5" s="672"/>
      <c r="AQ5" s="672"/>
      <c r="AR5" s="672"/>
      <c r="AS5" s="672"/>
      <c r="AT5" s="672"/>
      <c r="AU5" s="672"/>
      <c r="AV5" s="672"/>
      <c r="AW5" s="672"/>
      <c r="AX5" s="672"/>
      <c r="AY5" s="672"/>
      <c r="AZ5" s="672"/>
      <c r="BA5" s="672"/>
      <c r="BB5" s="672"/>
      <c r="BC5" s="672"/>
      <c r="BD5" s="672"/>
      <c r="BE5" s="672"/>
      <c r="BF5" s="672"/>
      <c r="BG5" s="672"/>
      <c r="BH5" s="672"/>
      <c r="BI5" s="672"/>
      <c r="BJ5" s="672"/>
      <c r="BK5" s="672"/>
      <c r="BL5" s="672"/>
      <c r="BM5" s="672"/>
      <c r="BN5" s="672"/>
      <c r="BO5" s="672"/>
      <c r="BP5" s="672"/>
      <c r="BQ5" s="672"/>
      <c r="BR5" s="672"/>
      <c r="BS5" s="672"/>
      <c r="BT5" s="672"/>
      <c r="BU5" s="672"/>
      <c r="BV5" s="672"/>
      <c r="BW5" s="672"/>
      <c r="BX5" s="672"/>
      <c r="BY5" s="672"/>
      <c r="BZ5" s="672"/>
      <c r="CA5" s="672"/>
      <c r="CB5" s="672"/>
      <c r="CC5" s="672"/>
      <c r="CD5" s="672"/>
      <c r="CE5" s="672"/>
      <c r="CF5" s="672"/>
      <c r="CG5" s="672"/>
      <c r="CH5" s="672"/>
      <c r="CI5" s="672"/>
      <c r="CJ5" s="672"/>
      <c r="CK5" s="672"/>
      <c r="CL5" s="672"/>
      <c r="CM5" s="672"/>
      <c r="CN5" s="672"/>
      <c r="CO5" s="672"/>
      <c r="CP5" s="672"/>
      <c r="CQ5" s="672"/>
      <c r="CR5" s="672"/>
      <c r="CS5" s="672"/>
      <c r="CT5" s="672"/>
      <c r="CU5" s="672"/>
      <c r="CV5" s="672"/>
      <c r="CW5" s="672"/>
      <c r="CX5" s="672"/>
      <c r="CY5" s="672"/>
      <c r="CZ5" s="672"/>
      <c r="DA5" s="672"/>
      <c r="DB5" s="672"/>
      <c r="DC5" s="672"/>
      <c r="DD5" s="672"/>
      <c r="DE5" s="672"/>
      <c r="DF5" s="672"/>
      <c r="DG5" s="672"/>
      <c r="DH5" s="672"/>
      <c r="DI5" s="672"/>
      <c r="DJ5" s="672"/>
      <c r="DK5" s="672"/>
      <c r="DL5" s="672"/>
      <c r="DM5" s="672"/>
      <c r="DN5" s="672"/>
      <c r="DO5" s="672"/>
      <c r="DP5" s="672"/>
      <c r="DQ5" s="672"/>
      <c r="DR5" s="672"/>
      <c r="DS5" s="672"/>
      <c r="DT5" s="672"/>
      <c r="DU5" s="672"/>
      <c r="DV5" s="672"/>
      <c r="DW5" s="672"/>
      <c r="DX5" s="672"/>
      <c r="DY5" s="672"/>
      <c r="DZ5" s="672"/>
      <c r="EA5" s="672"/>
      <c r="EB5" s="672"/>
      <c r="EC5" s="672"/>
      <c r="ED5" s="672"/>
      <c r="EE5" s="672"/>
      <c r="EF5" s="672"/>
      <c r="EG5" s="672"/>
      <c r="EH5" s="672"/>
      <c r="EI5" s="672"/>
      <c r="EJ5" s="672"/>
      <c r="EK5" s="672"/>
      <c r="EL5" s="672"/>
      <c r="EM5" s="672"/>
      <c r="EN5" s="672"/>
      <c r="EO5" s="672"/>
      <c r="EP5" s="672"/>
      <c r="EQ5" s="672"/>
      <c r="ER5" s="672"/>
      <c r="ES5" s="672"/>
      <c r="ET5" s="672"/>
      <c r="EU5" s="672"/>
      <c r="EV5" s="672"/>
      <c r="EW5" s="672"/>
      <c r="EX5" s="672"/>
      <c r="EY5" s="672"/>
      <c r="EZ5" s="672"/>
      <c r="FA5" s="672"/>
      <c r="FB5" s="672"/>
      <c r="FC5" s="672"/>
      <c r="FD5" s="672"/>
      <c r="FE5" s="672"/>
      <c r="FF5" s="672"/>
      <c r="FG5" s="672"/>
      <c r="FH5" s="672"/>
      <c r="FI5" s="672"/>
      <c r="FJ5" s="672"/>
      <c r="FK5" s="672"/>
      <c r="FL5" s="672"/>
      <c r="FM5" s="672"/>
      <c r="FN5" s="672"/>
      <c r="FO5" s="672"/>
      <c r="FP5" s="672"/>
      <c r="FQ5" s="672"/>
      <c r="FR5" s="672"/>
      <c r="FS5" s="672"/>
      <c r="FT5" s="672"/>
      <c r="FU5" s="672"/>
      <c r="FV5" s="672"/>
      <c r="FW5" s="672"/>
      <c r="FX5" s="672"/>
      <c r="FY5" s="672"/>
      <c r="FZ5" s="672"/>
      <c r="GA5" s="672"/>
      <c r="GB5" s="672"/>
      <c r="GC5" s="672"/>
      <c r="GD5" s="672"/>
      <c r="GE5" s="672"/>
      <c r="GF5" s="672"/>
      <c r="GG5" s="672"/>
      <c r="GH5" s="672"/>
      <c r="GI5" s="672"/>
      <c r="GJ5" s="672"/>
      <c r="GK5" s="672"/>
      <c r="GL5" s="672"/>
      <c r="GM5" s="672"/>
      <c r="GN5" s="672"/>
      <c r="GO5" s="672"/>
      <c r="GP5" s="672"/>
      <c r="GQ5" s="672"/>
      <c r="GR5" s="672"/>
      <c r="GS5" s="672"/>
      <c r="GT5" s="672"/>
      <c r="GU5" s="672"/>
      <c r="GV5" s="672"/>
      <c r="GW5" s="672"/>
      <c r="GX5" s="672"/>
      <c r="GY5" s="672"/>
      <c r="GZ5" s="672"/>
      <c r="HA5" s="672"/>
      <c r="HB5" s="672"/>
      <c r="HC5" s="672"/>
      <c r="HD5" s="672"/>
      <c r="HE5" s="672"/>
      <c r="HF5" s="672"/>
      <c r="HG5" s="672"/>
      <c r="HH5" s="672"/>
      <c r="HI5" s="672"/>
      <c r="HJ5" s="672"/>
      <c r="HK5" s="672"/>
      <c r="HL5" s="672"/>
      <c r="HM5" s="672"/>
      <c r="HN5" s="672"/>
      <c r="HO5" s="672"/>
      <c r="HP5" s="672"/>
      <c r="HQ5" s="672"/>
      <c r="HR5" s="672"/>
      <c r="HS5" s="672"/>
      <c r="HT5" s="672"/>
      <c r="HU5" s="672"/>
      <c r="HV5" s="672"/>
      <c r="HW5" s="672"/>
      <c r="HX5" s="672"/>
      <c r="HY5" s="672"/>
      <c r="HZ5" s="672"/>
      <c r="IA5" s="672"/>
      <c r="IB5" s="672"/>
      <c r="IC5" s="672"/>
      <c r="ID5" s="672"/>
      <c r="IE5" s="672"/>
      <c r="IF5" s="672"/>
      <c r="IG5" s="672"/>
      <c r="IH5" s="672"/>
      <c r="II5" s="672"/>
      <c r="IJ5" s="672"/>
      <c r="IK5" s="672"/>
      <c r="IL5" s="672"/>
      <c r="IM5" s="672"/>
      <c r="IN5" s="672"/>
      <c r="IO5" s="672"/>
      <c r="IP5" s="672"/>
      <c r="IQ5" s="672"/>
      <c r="IR5" s="672"/>
      <c r="IS5" s="672"/>
      <c r="IT5" s="672"/>
      <c r="IU5" s="672"/>
      <c r="IV5" s="672"/>
      <c r="IW5" s="672"/>
    </row>
    <row r="6" spans="1:257" s="673" customFormat="1" ht="31.5" customHeight="1" x14ac:dyDescent="0.2">
      <c r="A6" s="1185" t="s">
        <v>287</v>
      </c>
      <c r="B6" s="1185"/>
      <c r="C6" s="1185"/>
      <c r="D6" s="1185"/>
      <c r="E6" s="1185"/>
      <c r="F6" s="1185"/>
      <c r="G6" s="1185"/>
      <c r="H6" s="1185"/>
      <c r="I6" s="1185"/>
      <c r="J6" s="1185"/>
      <c r="K6" s="1185"/>
      <c r="L6" s="1185"/>
      <c r="M6" s="1185"/>
      <c r="N6" s="276"/>
      <c r="O6" s="276"/>
      <c r="P6" s="276"/>
      <c r="Q6" s="464"/>
      <c r="R6" s="464"/>
      <c r="S6" s="464"/>
      <c r="T6" s="464"/>
      <c r="U6" s="464"/>
      <c r="V6" s="464"/>
      <c r="W6" s="464"/>
      <c r="X6" s="464"/>
      <c r="Y6" s="464"/>
      <c r="Z6" s="464"/>
      <c r="AA6" s="464"/>
      <c r="AB6" s="464"/>
      <c r="AC6" s="464"/>
      <c r="AD6" s="464"/>
      <c r="AE6" s="464"/>
      <c r="AF6" s="464"/>
      <c r="AG6" s="464"/>
      <c r="AH6" s="464"/>
      <c r="AI6" s="464"/>
      <c r="AJ6" s="464"/>
      <c r="AK6" s="464"/>
      <c r="AL6" s="464"/>
      <c r="AM6" s="464"/>
      <c r="AN6" s="464"/>
      <c r="AO6" s="464"/>
      <c r="AP6" s="464"/>
      <c r="AQ6" s="464"/>
      <c r="AR6" s="464"/>
      <c r="AS6" s="464"/>
      <c r="AT6" s="464"/>
      <c r="AU6" s="464"/>
      <c r="AV6" s="464"/>
      <c r="AW6" s="464"/>
      <c r="AX6" s="464"/>
      <c r="AY6" s="464"/>
      <c r="AZ6" s="464"/>
      <c r="BA6" s="464"/>
      <c r="BB6" s="464"/>
      <c r="BC6" s="464"/>
      <c r="BD6" s="464"/>
      <c r="BE6" s="464"/>
      <c r="BF6" s="464"/>
      <c r="BG6" s="464"/>
      <c r="BH6" s="464"/>
      <c r="BI6" s="464"/>
      <c r="BJ6" s="464"/>
      <c r="BK6" s="464"/>
      <c r="BL6" s="464"/>
      <c r="BM6" s="464"/>
      <c r="BN6" s="464"/>
      <c r="BO6" s="464"/>
      <c r="BP6" s="464"/>
      <c r="BQ6" s="464"/>
      <c r="BR6" s="464"/>
      <c r="BS6" s="464"/>
      <c r="BT6" s="464"/>
      <c r="BU6" s="464"/>
      <c r="BV6" s="464"/>
      <c r="BW6" s="464"/>
      <c r="BX6" s="464"/>
      <c r="BY6" s="464"/>
      <c r="BZ6" s="464"/>
      <c r="CA6" s="464"/>
      <c r="CB6" s="464"/>
      <c r="CC6" s="464"/>
      <c r="CD6" s="464"/>
      <c r="CE6" s="464"/>
      <c r="CF6" s="464"/>
      <c r="CG6" s="464"/>
      <c r="CH6" s="464"/>
      <c r="CI6" s="464"/>
      <c r="CJ6" s="464"/>
      <c r="CK6" s="464"/>
      <c r="CL6" s="464"/>
      <c r="CM6" s="464"/>
      <c r="CN6" s="464"/>
      <c r="CO6" s="464"/>
      <c r="CP6" s="464"/>
      <c r="CQ6" s="464"/>
      <c r="CR6" s="464"/>
      <c r="CS6" s="464"/>
      <c r="CT6" s="464"/>
      <c r="CU6" s="464"/>
      <c r="CV6" s="464"/>
      <c r="CW6" s="464"/>
      <c r="CX6" s="464"/>
      <c r="CY6" s="464"/>
      <c r="CZ6" s="464"/>
      <c r="DA6" s="464"/>
      <c r="DB6" s="464"/>
      <c r="DC6" s="464"/>
      <c r="DD6" s="464"/>
      <c r="DE6" s="464"/>
      <c r="DF6" s="464"/>
      <c r="DG6" s="464"/>
      <c r="DH6" s="464"/>
      <c r="DI6" s="464"/>
      <c r="DJ6" s="464"/>
      <c r="DK6" s="464"/>
      <c r="DL6" s="464"/>
      <c r="DM6" s="464"/>
      <c r="DN6" s="464"/>
      <c r="DO6" s="464"/>
      <c r="DP6" s="464"/>
      <c r="DQ6" s="464"/>
      <c r="DR6" s="464"/>
      <c r="DS6" s="464"/>
      <c r="DT6" s="464"/>
      <c r="DU6" s="464"/>
      <c r="DV6" s="464"/>
      <c r="DW6" s="464"/>
      <c r="DX6" s="464"/>
      <c r="DY6" s="464"/>
      <c r="DZ6" s="464"/>
      <c r="EA6" s="464"/>
      <c r="EB6" s="464"/>
      <c r="EC6" s="464"/>
      <c r="ED6" s="464"/>
      <c r="EE6" s="464"/>
      <c r="EF6" s="464"/>
      <c r="EG6" s="464"/>
      <c r="EH6" s="464"/>
      <c r="EI6" s="464"/>
      <c r="EJ6" s="464"/>
      <c r="EK6" s="464"/>
      <c r="EL6" s="464"/>
      <c r="EM6" s="464"/>
      <c r="EN6" s="464"/>
      <c r="EO6" s="464"/>
      <c r="EP6" s="464"/>
      <c r="EQ6" s="464"/>
      <c r="ER6" s="464"/>
      <c r="ES6" s="464"/>
      <c r="ET6" s="464"/>
      <c r="EU6" s="464"/>
      <c r="EV6" s="464"/>
      <c r="EW6" s="464"/>
      <c r="EX6" s="464"/>
      <c r="EY6" s="464"/>
      <c r="EZ6" s="464"/>
      <c r="FA6" s="464"/>
      <c r="FB6" s="464"/>
      <c r="FC6" s="464"/>
      <c r="FD6" s="464"/>
      <c r="FE6" s="464"/>
      <c r="FF6" s="464"/>
      <c r="FG6" s="464"/>
      <c r="FH6" s="464"/>
      <c r="FI6" s="464"/>
      <c r="FJ6" s="464"/>
      <c r="FK6" s="464"/>
      <c r="FL6" s="464"/>
      <c r="FM6" s="464"/>
      <c r="FN6" s="464"/>
      <c r="FO6" s="464"/>
      <c r="FP6" s="464"/>
      <c r="FQ6" s="464"/>
      <c r="FR6" s="464"/>
      <c r="FS6" s="464"/>
      <c r="FT6" s="464"/>
      <c r="FU6" s="464"/>
      <c r="FV6" s="464"/>
      <c r="FW6" s="464"/>
      <c r="FX6" s="464"/>
      <c r="FY6" s="464"/>
      <c r="FZ6" s="464"/>
      <c r="GA6" s="464"/>
      <c r="GB6" s="464"/>
      <c r="GC6" s="464"/>
      <c r="GD6" s="464"/>
      <c r="GE6" s="464"/>
      <c r="GF6" s="464"/>
      <c r="GG6" s="464"/>
      <c r="GH6" s="464"/>
      <c r="GI6" s="464"/>
      <c r="GJ6" s="464"/>
      <c r="GK6" s="464"/>
      <c r="GL6" s="464"/>
      <c r="GM6" s="464"/>
      <c r="GN6" s="464"/>
      <c r="GO6" s="464"/>
      <c r="GP6" s="464"/>
      <c r="GQ6" s="464"/>
      <c r="GR6" s="464"/>
      <c r="GS6" s="464"/>
      <c r="GT6" s="464"/>
      <c r="GU6" s="464"/>
      <c r="GV6" s="464"/>
      <c r="GW6" s="464"/>
      <c r="GX6" s="464"/>
      <c r="GY6" s="464"/>
      <c r="GZ6" s="464"/>
      <c r="HA6" s="464"/>
      <c r="HB6" s="464"/>
      <c r="HC6" s="464"/>
      <c r="HD6" s="464"/>
      <c r="HE6" s="464"/>
      <c r="HF6" s="464"/>
      <c r="HG6" s="464"/>
      <c r="HH6" s="464"/>
      <c r="HI6" s="464"/>
      <c r="HJ6" s="464"/>
      <c r="HK6" s="464"/>
      <c r="HL6" s="464"/>
      <c r="HM6" s="464"/>
      <c r="HN6" s="464"/>
      <c r="HO6" s="464"/>
      <c r="HP6" s="464"/>
      <c r="HQ6" s="464"/>
      <c r="HR6" s="464"/>
      <c r="HS6" s="464"/>
      <c r="HT6" s="464"/>
      <c r="HU6" s="464"/>
      <c r="HV6" s="464"/>
      <c r="HW6" s="464"/>
      <c r="HX6" s="464"/>
      <c r="HY6" s="464"/>
      <c r="HZ6" s="464"/>
      <c r="IA6" s="464"/>
      <c r="IB6" s="464"/>
      <c r="IC6" s="464"/>
      <c r="ID6" s="464"/>
      <c r="IE6" s="464"/>
      <c r="IF6" s="464"/>
      <c r="IG6" s="464"/>
      <c r="IH6" s="464"/>
      <c r="II6" s="464"/>
      <c r="IJ6" s="464"/>
      <c r="IK6" s="464"/>
      <c r="IL6" s="464"/>
      <c r="IM6" s="464"/>
      <c r="IN6" s="464"/>
      <c r="IO6" s="464"/>
      <c r="IP6" s="464"/>
      <c r="IQ6" s="464"/>
      <c r="IR6" s="464"/>
      <c r="IS6" s="464"/>
      <c r="IT6" s="464"/>
      <c r="IU6" s="464"/>
      <c r="IV6" s="464"/>
      <c r="IW6" s="464"/>
    </row>
    <row r="7" spans="1:257" s="675" customFormat="1" ht="27" customHeight="1" x14ac:dyDescent="0.2">
      <c r="A7" s="277" t="s">
        <v>288</v>
      </c>
      <c r="B7" s="1186" t="s">
        <v>910</v>
      </c>
      <c r="C7" s="1187"/>
      <c r="D7" s="278"/>
      <c r="E7" s="279"/>
      <c r="F7" s="279"/>
      <c r="G7" s="280"/>
      <c r="H7" s="280"/>
      <c r="I7" s="280"/>
      <c r="J7" s="280"/>
      <c r="K7" s="281"/>
      <c r="L7" s="282"/>
      <c r="M7" s="674">
        <f>SUM(M8:M23)/5</f>
        <v>1.1331666666666667</v>
      </c>
      <c r="N7" s="283"/>
      <c r="O7" s="283"/>
      <c r="P7" s="283"/>
      <c r="Q7" s="464"/>
      <c r="R7" s="464"/>
      <c r="S7" s="464"/>
      <c r="T7" s="464"/>
      <c r="U7" s="464"/>
      <c r="V7" s="464"/>
      <c r="W7" s="464"/>
      <c r="X7" s="464"/>
      <c r="Y7" s="464"/>
      <c r="Z7" s="464"/>
      <c r="AA7" s="464"/>
      <c r="AB7" s="464"/>
      <c r="AC7" s="464"/>
      <c r="AD7" s="464"/>
      <c r="AE7" s="464"/>
      <c r="AF7" s="464"/>
      <c r="AG7" s="464"/>
      <c r="AH7" s="464"/>
      <c r="AI7" s="464"/>
      <c r="AJ7" s="464"/>
      <c r="AK7" s="464"/>
      <c r="AL7" s="464"/>
      <c r="AM7" s="464"/>
      <c r="AN7" s="464"/>
      <c r="AO7" s="464"/>
      <c r="AP7" s="464"/>
      <c r="AQ7" s="464"/>
      <c r="AR7" s="464"/>
      <c r="AS7" s="464"/>
      <c r="AT7" s="464"/>
      <c r="AU7" s="464"/>
      <c r="AV7" s="464"/>
      <c r="AW7" s="464"/>
      <c r="AX7" s="464"/>
      <c r="AY7" s="464"/>
      <c r="AZ7" s="464"/>
      <c r="BA7" s="464"/>
      <c r="BB7" s="464"/>
      <c r="BC7" s="464"/>
      <c r="BD7" s="464"/>
      <c r="BE7" s="464"/>
      <c r="BF7" s="464"/>
      <c r="BG7" s="464"/>
      <c r="BH7" s="464"/>
      <c r="BI7" s="464"/>
      <c r="BJ7" s="464"/>
      <c r="BK7" s="464"/>
      <c r="BL7" s="464"/>
      <c r="BM7" s="464"/>
      <c r="BN7" s="464"/>
      <c r="BO7" s="464"/>
      <c r="BP7" s="464"/>
      <c r="BQ7" s="464"/>
      <c r="BR7" s="464"/>
      <c r="BS7" s="464"/>
      <c r="BT7" s="464"/>
      <c r="BU7" s="464"/>
      <c r="BV7" s="464"/>
      <c r="BW7" s="464"/>
      <c r="BX7" s="464"/>
      <c r="BY7" s="464"/>
      <c r="BZ7" s="464"/>
      <c r="CA7" s="464"/>
      <c r="CB7" s="464"/>
      <c r="CC7" s="464"/>
      <c r="CD7" s="464"/>
      <c r="CE7" s="464"/>
      <c r="CF7" s="464"/>
      <c r="CG7" s="464"/>
      <c r="CH7" s="464"/>
      <c r="CI7" s="464"/>
      <c r="CJ7" s="464"/>
      <c r="CK7" s="464"/>
      <c r="CL7" s="464"/>
      <c r="CM7" s="464"/>
      <c r="CN7" s="464"/>
      <c r="CO7" s="464"/>
      <c r="CP7" s="464"/>
      <c r="CQ7" s="464"/>
      <c r="CR7" s="464"/>
      <c r="CS7" s="464"/>
      <c r="CT7" s="464"/>
      <c r="CU7" s="464"/>
      <c r="CV7" s="464"/>
      <c r="CW7" s="464"/>
      <c r="CX7" s="464"/>
      <c r="CY7" s="464"/>
      <c r="CZ7" s="464"/>
      <c r="DA7" s="464"/>
      <c r="DB7" s="464"/>
      <c r="DC7" s="464"/>
      <c r="DD7" s="464"/>
      <c r="DE7" s="464"/>
      <c r="DF7" s="464"/>
      <c r="DG7" s="464"/>
      <c r="DH7" s="464"/>
      <c r="DI7" s="464"/>
      <c r="DJ7" s="464"/>
      <c r="DK7" s="464"/>
      <c r="DL7" s="464"/>
      <c r="DM7" s="464"/>
      <c r="DN7" s="464"/>
      <c r="DO7" s="464"/>
      <c r="DP7" s="464"/>
      <c r="DQ7" s="464"/>
      <c r="DR7" s="464"/>
      <c r="DS7" s="464"/>
      <c r="DT7" s="464"/>
      <c r="DU7" s="464"/>
      <c r="DV7" s="464"/>
      <c r="DW7" s="464"/>
      <c r="DX7" s="464"/>
      <c r="DY7" s="464"/>
      <c r="DZ7" s="464"/>
      <c r="EA7" s="464"/>
      <c r="EB7" s="464"/>
      <c r="EC7" s="464"/>
      <c r="ED7" s="464"/>
      <c r="EE7" s="464"/>
      <c r="EF7" s="464"/>
      <c r="EG7" s="464"/>
      <c r="EH7" s="464"/>
      <c r="EI7" s="464"/>
      <c r="EJ7" s="464"/>
      <c r="EK7" s="464"/>
      <c r="EL7" s="464"/>
      <c r="EM7" s="464"/>
      <c r="EN7" s="464"/>
      <c r="EO7" s="464"/>
      <c r="EP7" s="464"/>
      <c r="EQ7" s="464"/>
      <c r="ER7" s="464"/>
      <c r="ES7" s="464"/>
      <c r="ET7" s="464"/>
      <c r="EU7" s="464"/>
      <c r="EV7" s="464"/>
      <c r="EW7" s="464"/>
      <c r="EX7" s="464"/>
      <c r="EY7" s="464"/>
      <c r="EZ7" s="464"/>
      <c r="FA7" s="464"/>
      <c r="FB7" s="464"/>
      <c r="FC7" s="464"/>
      <c r="FD7" s="464"/>
      <c r="FE7" s="464"/>
      <c r="FF7" s="464"/>
      <c r="FG7" s="464"/>
      <c r="FH7" s="464"/>
      <c r="FI7" s="464"/>
      <c r="FJ7" s="464"/>
      <c r="FK7" s="464"/>
      <c r="FL7" s="464"/>
      <c r="FM7" s="464"/>
      <c r="FN7" s="464"/>
      <c r="FO7" s="464"/>
      <c r="FP7" s="464"/>
      <c r="FQ7" s="464"/>
      <c r="FR7" s="464"/>
      <c r="FS7" s="464"/>
      <c r="FT7" s="464"/>
      <c r="FU7" s="464"/>
      <c r="FV7" s="464"/>
      <c r="FW7" s="464"/>
      <c r="FX7" s="464"/>
      <c r="FY7" s="464"/>
      <c r="FZ7" s="464"/>
      <c r="GA7" s="464"/>
      <c r="GB7" s="464"/>
      <c r="GC7" s="464"/>
      <c r="GD7" s="464"/>
      <c r="GE7" s="464"/>
      <c r="GF7" s="464"/>
      <c r="GG7" s="464"/>
      <c r="GH7" s="464"/>
      <c r="GI7" s="464"/>
      <c r="GJ7" s="464"/>
      <c r="GK7" s="464"/>
      <c r="GL7" s="464"/>
      <c r="GM7" s="464"/>
      <c r="GN7" s="464"/>
      <c r="GO7" s="464"/>
      <c r="GP7" s="464"/>
      <c r="GQ7" s="464"/>
      <c r="GR7" s="464"/>
      <c r="GS7" s="464"/>
      <c r="GT7" s="464"/>
      <c r="GU7" s="464"/>
      <c r="GV7" s="464"/>
      <c r="GW7" s="464"/>
      <c r="GX7" s="464"/>
      <c r="GY7" s="464"/>
      <c r="GZ7" s="464"/>
      <c r="HA7" s="464"/>
      <c r="HB7" s="464"/>
      <c r="HC7" s="464"/>
      <c r="HD7" s="464"/>
      <c r="HE7" s="464"/>
      <c r="HF7" s="464"/>
      <c r="HG7" s="464"/>
      <c r="HH7" s="464"/>
      <c r="HI7" s="464"/>
      <c r="HJ7" s="464"/>
      <c r="HK7" s="464"/>
      <c r="HL7" s="464"/>
      <c r="HM7" s="464"/>
      <c r="HN7" s="464"/>
      <c r="HO7" s="464"/>
      <c r="HP7" s="464"/>
      <c r="HQ7" s="464"/>
      <c r="HR7" s="464"/>
      <c r="HS7" s="464"/>
      <c r="HT7" s="464"/>
      <c r="HU7" s="464"/>
      <c r="HV7" s="464"/>
      <c r="HW7" s="464"/>
      <c r="HX7" s="464"/>
      <c r="HY7" s="464"/>
      <c r="HZ7" s="464"/>
      <c r="IA7" s="464"/>
      <c r="IB7" s="464"/>
      <c r="IC7" s="464"/>
      <c r="ID7" s="464"/>
      <c r="IE7" s="464"/>
      <c r="IF7" s="464"/>
      <c r="IG7" s="464"/>
      <c r="IH7" s="464"/>
      <c r="II7" s="464"/>
      <c r="IJ7" s="464"/>
      <c r="IK7" s="464"/>
      <c r="IL7" s="464"/>
      <c r="IM7" s="464"/>
      <c r="IN7" s="464"/>
      <c r="IO7" s="464"/>
      <c r="IP7" s="464"/>
      <c r="IQ7" s="464"/>
      <c r="IR7" s="464"/>
      <c r="IS7" s="464"/>
      <c r="IT7" s="464"/>
      <c r="IU7" s="464"/>
      <c r="IV7" s="464"/>
      <c r="IW7" s="464"/>
    </row>
    <row r="8" spans="1:257" ht="19.5" customHeight="1" x14ac:dyDescent="0.2">
      <c r="A8" s="306"/>
      <c r="B8" s="1167" t="s">
        <v>289</v>
      </c>
      <c r="C8" s="1168"/>
      <c r="D8" s="284"/>
      <c r="E8" s="285"/>
      <c r="F8" s="285"/>
      <c r="G8" s="286"/>
      <c r="H8" s="287"/>
      <c r="I8" s="287"/>
      <c r="J8" s="287"/>
      <c r="K8" s="288"/>
      <c r="L8" s="289"/>
      <c r="M8" s="216">
        <f>SUM(L9:L11)/3</f>
        <v>0.91666666666666663</v>
      </c>
      <c r="N8" s="290"/>
      <c r="O8" s="290"/>
      <c r="P8" s="290"/>
      <c r="Q8" s="464"/>
      <c r="R8" s="464"/>
      <c r="S8" s="464"/>
      <c r="T8" s="464"/>
      <c r="U8" s="464"/>
      <c r="V8" s="464"/>
      <c r="W8" s="464"/>
      <c r="X8" s="464"/>
      <c r="Y8" s="464"/>
      <c r="Z8" s="464"/>
      <c r="AA8" s="464"/>
      <c r="AB8" s="464"/>
      <c r="AC8" s="464"/>
      <c r="AD8" s="464"/>
      <c r="AE8" s="464"/>
      <c r="AF8" s="464"/>
      <c r="AG8" s="464"/>
      <c r="AH8" s="464"/>
      <c r="AI8" s="464"/>
      <c r="AJ8" s="464"/>
      <c r="AK8" s="464"/>
      <c r="AL8" s="464"/>
      <c r="AM8" s="464"/>
      <c r="AN8" s="464"/>
      <c r="AO8" s="464"/>
      <c r="AP8" s="464"/>
      <c r="AQ8" s="464"/>
      <c r="AR8" s="464"/>
      <c r="AS8" s="464"/>
      <c r="AT8" s="464"/>
      <c r="AU8" s="464"/>
      <c r="AV8" s="464"/>
      <c r="AW8" s="464"/>
      <c r="AX8" s="464"/>
      <c r="AY8" s="464"/>
      <c r="AZ8" s="464"/>
      <c r="BA8" s="464"/>
      <c r="BB8" s="464"/>
      <c r="BC8" s="464"/>
      <c r="BD8" s="464"/>
      <c r="BE8" s="464"/>
      <c r="BF8" s="464"/>
      <c r="BG8" s="464"/>
      <c r="BH8" s="464"/>
      <c r="BI8" s="464"/>
      <c r="BJ8" s="464"/>
      <c r="BK8" s="464"/>
      <c r="BL8" s="464"/>
      <c r="BM8" s="464"/>
      <c r="BN8" s="464"/>
      <c r="BO8" s="464"/>
      <c r="BP8" s="464"/>
      <c r="BQ8" s="464"/>
      <c r="BR8" s="464"/>
      <c r="BS8" s="464"/>
      <c r="BT8" s="464"/>
      <c r="BU8" s="464"/>
      <c r="BV8" s="464"/>
      <c r="BW8" s="464"/>
      <c r="BX8" s="464"/>
      <c r="BY8" s="464"/>
      <c r="BZ8" s="464"/>
      <c r="CA8" s="464"/>
      <c r="CB8" s="464"/>
      <c r="CC8" s="464"/>
      <c r="CD8" s="464"/>
      <c r="CE8" s="464"/>
      <c r="CF8" s="464"/>
      <c r="CG8" s="464"/>
      <c r="CH8" s="464"/>
      <c r="CI8" s="464"/>
      <c r="CJ8" s="464"/>
      <c r="CK8" s="464"/>
      <c r="CL8" s="464"/>
      <c r="CM8" s="464"/>
      <c r="CN8" s="464"/>
      <c r="CO8" s="464"/>
      <c r="CP8" s="464"/>
      <c r="CQ8" s="464"/>
      <c r="CR8" s="464"/>
      <c r="CS8" s="464"/>
      <c r="CT8" s="464"/>
      <c r="CU8" s="464"/>
      <c r="CV8" s="464"/>
      <c r="CW8" s="464"/>
      <c r="CX8" s="464"/>
      <c r="CY8" s="464"/>
      <c r="CZ8" s="464"/>
      <c r="DA8" s="464"/>
      <c r="DB8" s="464"/>
      <c r="DC8" s="464"/>
      <c r="DD8" s="464"/>
      <c r="DE8" s="464"/>
      <c r="DF8" s="464"/>
      <c r="DG8" s="464"/>
      <c r="DH8" s="464"/>
      <c r="DI8" s="464"/>
      <c r="DJ8" s="464"/>
      <c r="DK8" s="464"/>
      <c r="DL8" s="464"/>
      <c r="DM8" s="464"/>
      <c r="DN8" s="464"/>
      <c r="DO8" s="464"/>
      <c r="DP8" s="464"/>
      <c r="DQ8" s="464"/>
      <c r="DR8" s="464"/>
      <c r="DS8" s="464"/>
      <c r="DT8" s="464"/>
      <c r="DU8" s="464"/>
      <c r="DV8" s="464"/>
      <c r="DW8" s="464"/>
      <c r="DX8" s="464"/>
      <c r="DY8" s="464"/>
      <c r="DZ8" s="464"/>
      <c r="EA8" s="464"/>
      <c r="EB8" s="464"/>
      <c r="EC8" s="464"/>
      <c r="ED8" s="464"/>
      <c r="EE8" s="464"/>
      <c r="EF8" s="464"/>
      <c r="EG8" s="464"/>
      <c r="EH8" s="464"/>
      <c r="EI8" s="464"/>
      <c r="EJ8" s="464"/>
      <c r="EK8" s="464"/>
      <c r="EL8" s="464"/>
      <c r="EM8" s="464"/>
      <c r="EN8" s="464"/>
      <c r="EO8" s="464"/>
      <c r="EP8" s="464"/>
      <c r="EQ8" s="464"/>
      <c r="ER8" s="464"/>
      <c r="ES8" s="464"/>
      <c r="ET8" s="464"/>
      <c r="EU8" s="464"/>
      <c r="EV8" s="464"/>
      <c r="EW8" s="464"/>
      <c r="EX8" s="464"/>
      <c r="EY8" s="464"/>
      <c r="EZ8" s="464"/>
      <c r="FA8" s="464"/>
      <c r="FB8" s="464"/>
      <c r="FC8" s="464"/>
      <c r="FD8" s="464"/>
      <c r="FE8" s="464"/>
      <c r="FF8" s="464"/>
      <c r="FG8" s="464"/>
      <c r="FH8" s="464"/>
      <c r="FI8" s="464"/>
      <c r="FJ8" s="464"/>
      <c r="FK8" s="464"/>
      <c r="FL8" s="464"/>
      <c r="FM8" s="464"/>
      <c r="FN8" s="464"/>
      <c r="FO8" s="464"/>
      <c r="FP8" s="464"/>
      <c r="FQ8" s="464"/>
      <c r="FR8" s="464"/>
      <c r="FS8" s="464"/>
      <c r="FT8" s="464"/>
      <c r="FU8" s="464"/>
      <c r="FV8" s="464"/>
      <c r="FW8" s="464"/>
      <c r="FX8" s="464"/>
      <c r="FY8" s="464"/>
      <c r="FZ8" s="464"/>
      <c r="GA8" s="464"/>
      <c r="GB8" s="464"/>
      <c r="GC8" s="464"/>
      <c r="GD8" s="464"/>
      <c r="GE8" s="464"/>
      <c r="GF8" s="464"/>
      <c r="GG8" s="464"/>
      <c r="GH8" s="464"/>
      <c r="GI8" s="464"/>
      <c r="GJ8" s="464"/>
      <c r="GK8" s="464"/>
      <c r="GL8" s="464"/>
      <c r="GM8" s="464"/>
      <c r="GN8" s="464"/>
      <c r="GO8" s="464"/>
      <c r="GP8" s="464"/>
      <c r="GQ8" s="464"/>
      <c r="GR8" s="464"/>
      <c r="GS8" s="464"/>
      <c r="GT8" s="464"/>
      <c r="GU8" s="464"/>
      <c r="GV8" s="464"/>
      <c r="GW8" s="464"/>
      <c r="GX8" s="464"/>
      <c r="GY8" s="464"/>
      <c r="GZ8" s="464"/>
      <c r="HA8" s="464"/>
      <c r="HB8" s="464"/>
      <c r="HC8" s="464"/>
      <c r="HD8" s="464"/>
      <c r="HE8" s="464"/>
      <c r="HF8" s="464"/>
      <c r="HG8" s="464"/>
      <c r="HH8" s="464"/>
      <c r="HI8" s="464"/>
      <c r="HJ8" s="464"/>
      <c r="HK8" s="464"/>
      <c r="HL8" s="464"/>
      <c r="HM8" s="464"/>
      <c r="HN8" s="464"/>
      <c r="HO8" s="464"/>
      <c r="HP8" s="464"/>
      <c r="HQ8" s="464"/>
      <c r="HR8" s="464"/>
      <c r="HS8" s="464"/>
      <c r="HT8" s="464"/>
      <c r="HU8" s="464"/>
      <c r="HV8" s="464"/>
      <c r="HW8" s="464"/>
      <c r="HX8" s="464"/>
      <c r="HY8" s="464"/>
      <c r="HZ8" s="464"/>
      <c r="IA8" s="464"/>
      <c r="IB8" s="464"/>
      <c r="IC8" s="464"/>
      <c r="ID8" s="464"/>
      <c r="IE8" s="464"/>
      <c r="IF8" s="464"/>
      <c r="IG8" s="464"/>
      <c r="IH8" s="464"/>
      <c r="II8" s="464"/>
      <c r="IJ8" s="464"/>
      <c r="IK8" s="464"/>
      <c r="IL8" s="464"/>
      <c r="IM8" s="464"/>
      <c r="IN8" s="464"/>
      <c r="IO8" s="464"/>
      <c r="IP8" s="464"/>
      <c r="IQ8" s="464"/>
      <c r="IR8" s="464"/>
      <c r="IS8" s="464"/>
      <c r="IT8" s="464"/>
      <c r="IU8" s="464"/>
      <c r="IV8" s="464"/>
      <c r="IW8" s="464"/>
    </row>
    <row r="9" spans="1:257" s="677" customFormat="1" ht="96" x14ac:dyDescent="0.25">
      <c r="A9" s="108"/>
      <c r="B9" s="108">
        <v>1</v>
      </c>
      <c r="C9" s="178" t="s">
        <v>290</v>
      </c>
      <c r="D9" s="291" t="s">
        <v>291</v>
      </c>
      <c r="E9" s="177" t="s">
        <v>292</v>
      </c>
      <c r="F9" s="176" t="s">
        <v>930</v>
      </c>
      <c r="G9" s="292" t="s">
        <v>293</v>
      </c>
      <c r="H9" s="293">
        <v>332</v>
      </c>
      <c r="I9" s="293">
        <v>233</v>
      </c>
      <c r="J9" s="294">
        <v>0.7</v>
      </c>
      <c r="K9" s="676">
        <v>332</v>
      </c>
      <c r="L9" s="260">
        <v>1</v>
      </c>
      <c r="M9" s="203"/>
      <c r="N9" s="225" t="s">
        <v>1013</v>
      </c>
      <c r="O9" s="225" t="s">
        <v>980</v>
      </c>
      <c r="P9" s="50" t="s">
        <v>979</v>
      </c>
    </row>
    <row r="10" spans="1:257" s="677" customFormat="1" ht="108" x14ac:dyDescent="0.25">
      <c r="A10" s="108"/>
      <c r="B10" s="108">
        <v>2</v>
      </c>
      <c r="C10" s="50" t="s">
        <v>294</v>
      </c>
      <c r="D10" s="291" t="s">
        <v>295</v>
      </c>
      <c r="E10" s="177" t="s">
        <v>296</v>
      </c>
      <c r="F10" s="176" t="s">
        <v>297</v>
      </c>
      <c r="G10" s="295" t="s">
        <v>298</v>
      </c>
      <c r="H10" s="293">
        <v>16</v>
      </c>
      <c r="I10" s="293">
        <v>11</v>
      </c>
      <c r="J10" s="294">
        <v>0.6</v>
      </c>
      <c r="K10" s="676">
        <v>12</v>
      </c>
      <c r="L10" s="260">
        <v>0.75</v>
      </c>
      <c r="M10" s="203"/>
      <c r="N10" s="225" t="s">
        <v>1187</v>
      </c>
      <c r="O10" s="244" t="s">
        <v>981</v>
      </c>
      <c r="P10" s="50" t="s">
        <v>1010</v>
      </c>
    </row>
    <row r="11" spans="1:257" s="677" customFormat="1" ht="139.5" customHeight="1" x14ac:dyDescent="0.25">
      <c r="A11" s="527"/>
      <c r="B11" s="527">
        <v>3</v>
      </c>
      <c r="C11" s="179" t="s">
        <v>959</v>
      </c>
      <c r="D11" s="296" t="s">
        <v>960</v>
      </c>
      <c r="E11" s="180" t="s">
        <v>958</v>
      </c>
      <c r="F11" s="526" t="s">
        <v>299</v>
      </c>
      <c r="G11" s="297" t="s">
        <v>300</v>
      </c>
      <c r="H11" s="293">
        <v>1</v>
      </c>
      <c r="I11" s="293">
        <v>1</v>
      </c>
      <c r="J11" s="294">
        <v>0.6</v>
      </c>
      <c r="K11" s="676">
        <v>1</v>
      </c>
      <c r="L11" s="260">
        <v>1</v>
      </c>
      <c r="M11" s="203"/>
      <c r="N11" s="225" t="s">
        <v>1013</v>
      </c>
      <c r="O11" s="225"/>
      <c r="P11" s="225"/>
    </row>
    <row r="12" spans="1:257" s="47" customFormat="1" ht="22.5" customHeight="1" x14ac:dyDescent="0.2">
      <c r="A12" s="108"/>
      <c r="B12" s="1165" t="s">
        <v>301</v>
      </c>
      <c r="C12" s="1188"/>
      <c r="D12" s="298"/>
      <c r="E12" s="298"/>
      <c r="F12" s="209"/>
      <c r="G12" s="101"/>
      <c r="H12" s="213"/>
      <c r="I12" s="213"/>
      <c r="J12" s="299"/>
      <c r="K12" s="678"/>
      <c r="L12" s="125"/>
      <c r="M12" s="226">
        <f>SUM(L14:L16)/3</f>
        <v>0.91666666666666663</v>
      </c>
      <c r="N12" s="251"/>
      <c r="O12" s="251"/>
      <c r="P12" s="251"/>
      <c r="Q12" s="677"/>
      <c r="R12" s="677"/>
      <c r="S12" s="679"/>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c r="CT12" s="108"/>
      <c r="CU12" s="108"/>
      <c r="CV12" s="108"/>
      <c r="CW12" s="108"/>
      <c r="CX12" s="108"/>
      <c r="CY12" s="108"/>
      <c r="CZ12" s="108"/>
      <c r="DA12" s="108"/>
      <c r="DB12" s="108"/>
      <c r="DC12" s="108"/>
      <c r="DD12" s="108"/>
      <c r="DE12" s="108"/>
      <c r="DF12" s="108"/>
      <c r="DG12" s="108"/>
      <c r="DH12" s="108"/>
      <c r="DI12" s="108"/>
      <c r="DJ12" s="108"/>
      <c r="DK12" s="108"/>
      <c r="DL12" s="108"/>
      <c r="DM12" s="108"/>
      <c r="DN12" s="108"/>
      <c r="DO12" s="108"/>
      <c r="DP12" s="108"/>
      <c r="DQ12" s="108"/>
      <c r="DR12" s="108"/>
      <c r="DS12" s="108"/>
      <c r="DT12" s="108"/>
      <c r="DU12" s="108"/>
      <c r="DV12" s="108"/>
      <c r="DW12" s="108"/>
      <c r="DX12" s="108"/>
      <c r="DY12" s="108"/>
      <c r="DZ12" s="108"/>
      <c r="EA12" s="108"/>
      <c r="EB12" s="108"/>
      <c r="EC12" s="108"/>
      <c r="ED12" s="108"/>
      <c r="EE12" s="108"/>
      <c r="EF12" s="108"/>
      <c r="EG12" s="108"/>
      <c r="EH12" s="108"/>
      <c r="EI12" s="108"/>
      <c r="EJ12" s="108"/>
      <c r="EK12" s="108"/>
      <c r="EL12" s="108"/>
      <c r="EM12" s="108"/>
      <c r="EN12" s="108"/>
      <c r="EO12" s="108"/>
      <c r="EP12" s="108"/>
      <c r="EQ12" s="108"/>
      <c r="ER12" s="108"/>
      <c r="ES12" s="108"/>
      <c r="ET12" s="108"/>
      <c r="EU12" s="108"/>
      <c r="EV12" s="108"/>
      <c r="EW12" s="108"/>
      <c r="EX12" s="108"/>
      <c r="EY12" s="108"/>
      <c r="EZ12" s="108"/>
      <c r="FA12" s="108"/>
      <c r="FB12" s="108"/>
      <c r="FC12" s="108"/>
      <c r="FD12" s="108"/>
      <c r="FE12" s="108"/>
      <c r="FF12" s="108"/>
      <c r="FG12" s="108"/>
      <c r="FH12" s="108"/>
      <c r="FI12" s="108"/>
      <c r="FJ12" s="108"/>
      <c r="FK12" s="108"/>
      <c r="FL12" s="108"/>
      <c r="FM12" s="108"/>
      <c r="FN12" s="108"/>
      <c r="FO12" s="108"/>
      <c r="FP12" s="108"/>
      <c r="FQ12" s="108"/>
      <c r="FR12" s="108"/>
      <c r="FS12" s="108"/>
      <c r="FT12" s="108"/>
      <c r="FU12" s="108"/>
      <c r="FV12" s="108"/>
      <c r="FW12" s="108"/>
      <c r="FX12" s="108"/>
      <c r="FY12" s="108"/>
      <c r="FZ12" s="108"/>
      <c r="GA12" s="108"/>
      <c r="GB12" s="108"/>
      <c r="GC12" s="108"/>
      <c r="GD12" s="108"/>
      <c r="GE12" s="108"/>
      <c r="GF12" s="108"/>
      <c r="GG12" s="108"/>
      <c r="GH12" s="108"/>
      <c r="GI12" s="108"/>
      <c r="GJ12" s="108"/>
      <c r="GK12" s="108"/>
      <c r="GL12" s="108"/>
      <c r="GM12" s="108"/>
      <c r="GN12" s="108"/>
      <c r="GO12" s="108"/>
      <c r="GP12" s="108"/>
      <c r="GQ12" s="108"/>
      <c r="GR12" s="108"/>
      <c r="GS12" s="108"/>
      <c r="GT12" s="108"/>
      <c r="GU12" s="108"/>
      <c r="GV12" s="108"/>
      <c r="GW12" s="108"/>
      <c r="GX12" s="108"/>
      <c r="GY12" s="108"/>
      <c r="GZ12" s="108"/>
      <c r="HA12" s="108"/>
      <c r="HB12" s="108"/>
      <c r="HC12" s="108"/>
      <c r="HD12" s="108"/>
      <c r="HE12" s="108"/>
      <c r="HF12" s="108"/>
      <c r="HG12" s="108"/>
      <c r="HH12" s="108"/>
      <c r="HI12" s="108"/>
      <c r="HJ12" s="108"/>
      <c r="HK12" s="108"/>
      <c r="HL12" s="108"/>
      <c r="HM12" s="108"/>
      <c r="HN12" s="108"/>
      <c r="HO12" s="108"/>
      <c r="HP12" s="108"/>
      <c r="HQ12" s="108"/>
      <c r="HR12" s="108"/>
      <c r="HS12" s="108"/>
      <c r="HT12" s="108"/>
      <c r="HU12" s="108"/>
      <c r="HV12" s="108"/>
      <c r="HW12" s="108"/>
      <c r="HX12" s="108"/>
      <c r="HY12" s="108"/>
      <c r="HZ12" s="108"/>
      <c r="IA12" s="108"/>
      <c r="IB12" s="108"/>
      <c r="IC12" s="108"/>
      <c r="ID12" s="108"/>
      <c r="IE12" s="108"/>
      <c r="IF12" s="108"/>
      <c r="IG12" s="108"/>
      <c r="IH12" s="108"/>
      <c r="II12" s="108"/>
      <c r="IJ12" s="108"/>
      <c r="IK12" s="108"/>
      <c r="IL12" s="108"/>
      <c r="IM12" s="108"/>
      <c r="IN12" s="108"/>
      <c r="IO12" s="108"/>
      <c r="IP12" s="108"/>
      <c r="IQ12" s="108"/>
      <c r="IR12" s="108"/>
      <c r="IS12" s="108"/>
      <c r="IT12" s="108"/>
      <c r="IU12" s="108"/>
      <c r="IV12" s="108"/>
      <c r="IW12" s="108"/>
    </row>
    <row r="13" spans="1:257" s="642" customFormat="1" ht="33.75" hidden="1" customHeight="1" x14ac:dyDescent="0.2">
      <c r="A13" s="529"/>
      <c r="B13" s="516"/>
      <c r="C13" s="300"/>
      <c r="D13" s="301"/>
      <c r="E13" s="301"/>
      <c r="F13" s="536"/>
      <c r="G13" s="532"/>
      <c r="H13" s="530"/>
      <c r="I13" s="515"/>
      <c r="J13" s="302"/>
      <c r="K13" s="680"/>
      <c r="L13" s="208"/>
      <c r="M13" s="202"/>
      <c r="N13" s="220"/>
      <c r="O13" s="220"/>
      <c r="P13" s="220"/>
      <c r="Q13" s="677"/>
      <c r="R13" s="677"/>
      <c r="S13" s="677"/>
      <c r="T13" s="677"/>
      <c r="U13" s="677"/>
      <c r="V13" s="677"/>
      <c r="W13" s="677"/>
      <c r="X13" s="677"/>
      <c r="Y13" s="677"/>
      <c r="Z13" s="677"/>
      <c r="AA13" s="677"/>
      <c r="AB13" s="677"/>
      <c r="AC13" s="677"/>
      <c r="AD13" s="677"/>
      <c r="AE13" s="677"/>
      <c r="AF13" s="677"/>
      <c r="AG13" s="677"/>
      <c r="AH13" s="677"/>
      <c r="AI13" s="677"/>
      <c r="AJ13" s="677"/>
      <c r="AK13" s="677"/>
      <c r="AL13" s="677"/>
      <c r="AM13" s="677"/>
      <c r="AN13" s="677"/>
      <c r="AO13" s="677"/>
      <c r="AP13" s="677"/>
      <c r="AQ13" s="677"/>
      <c r="AR13" s="677"/>
      <c r="AS13" s="677"/>
      <c r="AT13" s="677"/>
      <c r="AU13" s="677"/>
      <c r="AV13" s="677"/>
      <c r="AW13" s="677"/>
      <c r="AX13" s="677"/>
      <c r="AY13" s="677"/>
      <c r="AZ13" s="677"/>
      <c r="BA13" s="677"/>
      <c r="BB13" s="677"/>
      <c r="BC13" s="677"/>
      <c r="BD13" s="677"/>
      <c r="BE13" s="677"/>
      <c r="BF13" s="677"/>
      <c r="BG13" s="677"/>
      <c r="BH13" s="677"/>
      <c r="BI13" s="677"/>
      <c r="BJ13" s="677"/>
      <c r="BK13" s="677"/>
      <c r="BL13" s="677"/>
      <c r="BM13" s="677"/>
      <c r="BN13" s="677"/>
      <c r="BO13" s="677"/>
      <c r="BP13" s="677"/>
      <c r="BQ13" s="677"/>
      <c r="BR13" s="677"/>
      <c r="BS13" s="677"/>
      <c r="BT13" s="677"/>
      <c r="BU13" s="677"/>
      <c r="BV13" s="677"/>
      <c r="BW13" s="677"/>
      <c r="BX13" s="677"/>
      <c r="BY13" s="677"/>
      <c r="BZ13" s="677"/>
      <c r="CA13" s="677"/>
      <c r="CB13" s="677"/>
      <c r="CC13" s="677"/>
      <c r="CD13" s="677"/>
      <c r="CE13" s="677"/>
      <c r="CF13" s="677"/>
      <c r="CG13" s="677"/>
      <c r="CH13" s="677"/>
      <c r="CI13" s="677"/>
      <c r="CJ13" s="677"/>
      <c r="CK13" s="677"/>
      <c r="CL13" s="677"/>
      <c r="CM13" s="677"/>
      <c r="CN13" s="677"/>
      <c r="CO13" s="677"/>
      <c r="CP13" s="677"/>
      <c r="CQ13" s="677"/>
      <c r="CR13" s="677"/>
      <c r="CS13" s="677"/>
      <c r="CT13" s="677"/>
      <c r="CU13" s="677"/>
      <c r="CV13" s="677"/>
      <c r="CW13" s="677"/>
      <c r="CX13" s="677"/>
      <c r="CY13" s="677"/>
      <c r="CZ13" s="677"/>
      <c r="DA13" s="677"/>
      <c r="DB13" s="677"/>
      <c r="DC13" s="677"/>
      <c r="DD13" s="677"/>
      <c r="DE13" s="677"/>
      <c r="DF13" s="677"/>
      <c r="DG13" s="677"/>
      <c r="DH13" s="677"/>
      <c r="DI13" s="677"/>
      <c r="DJ13" s="677"/>
      <c r="DK13" s="677"/>
      <c r="DL13" s="677"/>
      <c r="DM13" s="677"/>
      <c r="DN13" s="677"/>
      <c r="DO13" s="677"/>
      <c r="DP13" s="677"/>
      <c r="DQ13" s="677"/>
      <c r="DR13" s="677"/>
      <c r="DS13" s="677"/>
      <c r="DT13" s="677"/>
      <c r="DU13" s="677"/>
      <c r="DV13" s="677"/>
      <c r="DW13" s="677"/>
      <c r="DX13" s="677"/>
      <c r="DY13" s="677"/>
      <c r="DZ13" s="677"/>
      <c r="EA13" s="677"/>
      <c r="EB13" s="677"/>
      <c r="EC13" s="677"/>
      <c r="ED13" s="677"/>
      <c r="EE13" s="677"/>
      <c r="EF13" s="677"/>
      <c r="EG13" s="677"/>
      <c r="EH13" s="677"/>
      <c r="EI13" s="677"/>
      <c r="EJ13" s="677"/>
      <c r="EK13" s="677"/>
      <c r="EL13" s="677"/>
      <c r="EM13" s="677"/>
      <c r="EN13" s="677"/>
      <c r="EO13" s="677"/>
      <c r="EP13" s="677"/>
      <c r="EQ13" s="677"/>
      <c r="ER13" s="677"/>
      <c r="ES13" s="677"/>
      <c r="ET13" s="677"/>
      <c r="EU13" s="677"/>
      <c r="EV13" s="677"/>
      <c r="EW13" s="677"/>
      <c r="EX13" s="677"/>
      <c r="EY13" s="677"/>
      <c r="EZ13" s="677"/>
      <c r="FA13" s="677"/>
      <c r="FB13" s="677"/>
      <c r="FC13" s="677"/>
      <c r="FD13" s="677"/>
      <c r="FE13" s="677"/>
      <c r="FF13" s="677"/>
      <c r="FG13" s="677"/>
      <c r="FH13" s="677"/>
      <c r="FI13" s="677"/>
      <c r="FJ13" s="677"/>
      <c r="FK13" s="677"/>
      <c r="FL13" s="677"/>
      <c r="FM13" s="677"/>
      <c r="FN13" s="677"/>
      <c r="FO13" s="677"/>
      <c r="FP13" s="677"/>
      <c r="FQ13" s="677"/>
      <c r="FR13" s="677"/>
      <c r="FS13" s="677"/>
      <c r="FT13" s="677"/>
      <c r="FU13" s="677"/>
      <c r="FV13" s="677"/>
      <c r="FW13" s="677"/>
      <c r="FX13" s="677"/>
      <c r="FY13" s="677"/>
      <c r="FZ13" s="677"/>
      <c r="GA13" s="677"/>
      <c r="GB13" s="677"/>
      <c r="GC13" s="677"/>
      <c r="GD13" s="677"/>
      <c r="GE13" s="677"/>
      <c r="GF13" s="677"/>
      <c r="GG13" s="677"/>
      <c r="GH13" s="677"/>
      <c r="GI13" s="677"/>
      <c r="GJ13" s="677"/>
      <c r="GK13" s="677"/>
      <c r="GL13" s="677"/>
      <c r="GM13" s="677"/>
      <c r="GN13" s="677"/>
      <c r="GO13" s="677"/>
      <c r="GP13" s="677"/>
      <c r="GQ13" s="677"/>
      <c r="GR13" s="677"/>
      <c r="GS13" s="677"/>
      <c r="GT13" s="677"/>
      <c r="GU13" s="677"/>
      <c r="GV13" s="677"/>
      <c r="GW13" s="677"/>
      <c r="GX13" s="677"/>
      <c r="GY13" s="677"/>
      <c r="GZ13" s="677"/>
      <c r="HA13" s="677"/>
      <c r="HB13" s="677"/>
      <c r="HC13" s="677"/>
      <c r="HD13" s="677"/>
      <c r="HE13" s="677"/>
      <c r="HF13" s="677"/>
      <c r="HG13" s="677"/>
      <c r="HH13" s="677"/>
      <c r="HI13" s="677"/>
      <c r="HJ13" s="677"/>
      <c r="HK13" s="677"/>
      <c r="HL13" s="677"/>
      <c r="HM13" s="677"/>
      <c r="HN13" s="677"/>
      <c r="HO13" s="677"/>
      <c r="HP13" s="677"/>
      <c r="HQ13" s="677"/>
      <c r="HR13" s="677"/>
      <c r="HS13" s="677"/>
      <c r="HT13" s="677"/>
      <c r="HU13" s="677"/>
      <c r="HV13" s="677"/>
      <c r="HW13" s="677"/>
      <c r="HX13" s="677"/>
      <c r="HY13" s="677"/>
      <c r="HZ13" s="677"/>
      <c r="IA13" s="677"/>
      <c r="IB13" s="677"/>
      <c r="IC13" s="677"/>
      <c r="ID13" s="677"/>
      <c r="IE13" s="677"/>
      <c r="IF13" s="677"/>
      <c r="IG13" s="677"/>
      <c r="IH13" s="677"/>
      <c r="II13" s="677"/>
      <c r="IJ13" s="677"/>
      <c r="IK13" s="677"/>
      <c r="IL13" s="677"/>
      <c r="IM13" s="677"/>
      <c r="IN13" s="677"/>
      <c r="IO13" s="677"/>
      <c r="IP13" s="677"/>
      <c r="IQ13" s="677"/>
      <c r="IR13" s="677"/>
      <c r="IS13" s="677"/>
      <c r="IT13" s="677"/>
      <c r="IU13" s="677"/>
      <c r="IV13" s="677"/>
      <c r="IW13" s="677"/>
    </row>
    <row r="14" spans="1:257" s="677" customFormat="1" ht="96" x14ac:dyDescent="0.25">
      <c r="A14" s="108"/>
      <c r="B14" s="108">
        <v>1</v>
      </c>
      <c r="C14" s="178" t="s">
        <v>302</v>
      </c>
      <c r="D14" s="96" t="s">
        <v>303</v>
      </c>
      <c r="E14" s="50" t="s">
        <v>935</v>
      </c>
      <c r="F14" s="50" t="s">
        <v>934</v>
      </c>
      <c r="G14" s="292" t="s">
        <v>931</v>
      </c>
      <c r="H14" s="293">
        <v>332</v>
      </c>
      <c r="I14" s="293">
        <v>332</v>
      </c>
      <c r="J14" s="294">
        <v>1</v>
      </c>
      <c r="K14" s="676">
        <v>332</v>
      </c>
      <c r="L14" s="260">
        <v>1</v>
      </c>
      <c r="M14" s="203"/>
      <c r="N14" s="225" t="s">
        <v>1013</v>
      </c>
      <c r="O14" s="225"/>
      <c r="P14" s="225"/>
    </row>
    <row r="15" spans="1:257" s="677" customFormat="1" ht="96" x14ac:dyDescent="0.25">
      <c r="A15" s="108"/>
      <c r="B15" s="108">
        <v>2</v>
      </c>
      <c r="C15" s="178" t="s">
        <v>304</v>
      </c>
      <c r="D15" s="96" t="s">
        <v>305</v>
      </c>
      <c r="E15" s="178" t="s">
        <v>933</v>
      </c>
      <c r="F15" s="50" t="s">
        <v>932</v>
      </c>
      <c r="G15" s="292" t="s">
        <v>298</v>
      </c>
      <c r="H15" s="293">
        <v>16</v>
      </c>
      <c r="I15" s="293">
        <v>16</v>
      </c>
      <c r="J15" s="294">
        <v>1</v>
      </c>
      <c r="K15" s="676">
        <v>12</v>
      </c>
      <c r="L15" s="260">
        <v>0.75</v>
      </c>
      <c r="M15" s="202"/>
      <c r="N15" s="225" t="s">
        <v>1187</v>
      </c>
      <c r="O15" s="246" t="s">
        <v>982</v>
      </c>
      <c r="P15" s="50" t="s">
        <v>983</v>
      </c>
    </row>
    <row r="16" spans="1:257" s="677" customFormat="1" ht="96" x14ac:dyDescent="0.25">
      <c r="A16" s="108"/>
      <c r="B16" s="108">
        <v>3</v>
      </c>
      <c r="C16" s="178" t="s">
        <v>306</v>
      </c>
      <c r="D16" s="96" t="s">
        <v>307</v>
      </c>
      <c r="E16" s="178" t="s">
        <v>937</v>
      </c>
      <c r="F16" s="50" t="s">
        <v>936</v>
      </c>
      <c r="G16" s="292" t="s">
        <v>308</v>
      </c>
      <c r="H16" s="293">
        <v>1</v>
      </c>
      <c r="I16" s="293">
        <v>1</v>
      </c>
      <c r="J16" s="294">
        <v>1</v>
      </c>
      <c r="K16" s="676">
        <v>1</v>
      </c>
      <c r="L16" s="260">
        <v>1</v>
      </c>
      <c r="M16" s="202"/>
      <c r="N16" s="225" t="s">
        <v>1013</v>
      </c>
      <c r="O16" s="225"/>
      <c r="P16" s="225"/>
    </row>
    <row r="17" spans="1:257" s="642" customFormat="1" ht="23.25" customHeight="1" thickBot="1" x14ac:dyDescent="0.25">
      <c r="A17" s="527"/>
      <c r="B17" s="1165" t="s">
        <v>309</v>
      </c>
      <c r="C17" s="1166"/>
      <c r="D17" s="210"/>
      <c r="E17" s="210"/>
      <c r="F17" s="210"/>
      <c r="G17" s="210"/>
      <c r="H17" s="303"/>
      <c r="I17" s="303"/>
      <c r="J17" s="214"/>
      <c r="K17" s="211"/>
      <c r="L17" s="210"/>
      <c r="M17" s="207">
        <f>SUM(L18:L19)/2</f>
        <v>1</v>
      </c>
      <c r="N17" s="227"/>
      <c r="O17" s="227"/>
      <c r="P17" s="227"/>
      <c r="Q17" s="677"/>
      <c r="R17" s="677"/>
      <c r="S17" s="677"/>
      <c r="T17" s="677"/>
      <c r="U17" s="677"/>
      <c r="V17" s="677"/>
      <c r="W17" s="677"/>
      <c r="X17" s="677"/>
      <c r="Y17" s="677"/>
      <c r="Z17" s="677"/>
      <c r="AA17" s="677"/>
      <c r="AB17" s="677"/>
      <c r="AC17" s="677"/>
      <c r="AD17" s="677"/>
      <c r="AE17" s="677"/>
      <c r="AF17" s="677"/>
      <c r="AG17" s="677"/>
      <c r="AH17" s="677"/>
      <c r="AI17" s="677"/>
      <c r="AJ17" s="677"/>
      <c r="AK17" s="677"/>
      <c r="AL17" s="677"/>
      <c r="AM17" s="677"/>
      <c r="AN17" s="677"/>
      <c r="AO17" s="677"/>
      <c r="AP17" s="677"/>
      <c r="AQ17" s="677"/>
      <c r="AR17" s="677"/>
      <c r="AS17" s="677"/>
      <c r="AT17" s="677"/>
      <c r="AU17" s="677"/>
      <c r="AV17" s="677"/>
      <c r="AW17" s="677"/>
      <c r="AX17" s="677"/>
      <c r="AY17" s="677"/>
      <c r="AZ17" s="677"/>
      <c r="BA17" s="677"/>
      <c r="BB17" s="677"/>
      <c r="BC17" s="677"/>
      <c r="BD17" s="677"/>
      <c r="BE17" s="677"/>
      <c r="BF17" s="677"/>
      <c r="BG17" s="677"/>
      <c r="BH17" s="677"/>
      <c r="BI17" s="677"/>
      <c r="BJ17" s="677"/>
      <c r="BK17" s="677"/>
      <c r="BL17" s="677"/>
      <c r="BM17" s="677"/>
      <c r="BN17" s="677"/>
      <c r="BO17" s="677"/>
      <c r="BP17" s="677"/>
      <c r="BQ17" s="677"/>
      <c r="BR17" s="677"/>
      <c r="BS17" s="677"/>
      <c r="BT17" s="677"/>
      <c r="BU17" s="677"/>
      <c r="BV17" s="677"/>
      <c r="BW17" s="677"/>
      <c r="BX17" s="677"/>
      <c r="BY17" s="677"/>
      <c r="BZ17" s="677"/>
      <c r="CA17" s="677"/>
      <c r="CB17" s="677"/>
      <c r="CC17" s="677"/>
      <c r="CD17" s="677"/>
      <c r="CE17" s="677"/>
      <c r="CF17" s="677"/>
      <c r="CG17" s="677"/>
      <c r="CH17" s="677"/>
      <c r="CI17" s="677"/>
      <c r="CJ17" s="677"/>
      <c r="CK17" s="677"/>
      <c r="CL17" s="677"/>
      <c r="CM17" s="677"/>
      <c r="CN17" s="677"/>
      <c r="CO17" s="677"/>
      <c r="CP17" s="677"/>
      <c r="CQ17" s="677"/>
      <c r="CR17" s="677"/>
      <c r="CS17" s="677"/>
      <c r="CT17" s="677"/>
      <c r="CU17" s="677"/>
      <c r="CV17" s="677"/>
      <c r="CW17" s="677"/>
      <c r="CX17" s="677"/>
      <c r="CY17" s="677"/>
      <c r="CZ17" s="677"/>
      <c r="DA17" s="677"/>
      <c r="DB17" s="677"/>
      <c r="DC17" s="677"/>
      <c r="DD17" s="677"/>
      <c r="DE17" s="677"/>
      <c r="DF17" s="677"/>
      <c r="DG17" s="677"/>
      <c r="DH17" s="677"/>
      <c r="DI17" s="677"/>
      <c r="DJ17" s="677"/>
      <c r="DK17" s="677"/>
      <c r="DL17" s="677"/>
      <c r="DM17" s="677"/>
      <c r="DN17" s="677"/>
      <c r="DO17" s="677"/>
      <c r="DP17" s="677"/>
      <c r="DQ17" s="677"/>
      <c r="DR17" s="677"/>
      <c r="DS17" s="677"/>
      <c r="DT17" s="677"/>
      <c r="DU17" s="677"/>
      <c r="DV17" s="677"/>
      <c r="DW17" s="677"/>
      <c r="DX17" s="677"/>
      <c r="DY17" s="677"/>
      <c r="DZ17" s="677"/>
      <c r="EA17" s="677"/>
      <c r="EB17" s="677"/>
      <c r="EC17" s="677"/>
      <c r="ED17" s="677"/>
      <c r="EE17" s="677"/>
      <c r="EF17" s="677"/>
      <c r="EG17" s="677"/>
      <c r="EH17" s="677"/>
      <c r="EI17" s="677"/>
      <c r="EJ17" s="677"/>
      <c r="EK17" s="677"/>
      <c r="EL17" s="677"/>
      <c r="EM17" s="677"/>
      <c r="EN17" s="677"/>
      <c r="EO17" s="677"/>
      <c r="EP17" s="677"/>
      <c r="EQ17" s="677"/>
      <c r="ER17" s="677"/>
      <c r="ES17" s="677"/>
      <c r="ET17" s="677"/>
      <c r="EU17" s="677"/>
      <c r="EV17" s="677"/>
      <c r="EW17" s="677"/>
      <c r="EX17" s="677"/>
      <c r="EY17" s="677"/>
      <c r="EZ17" s="677"/>
      <c r="FA17" s="677"/>
      <c r="FB17" s="677"/>
      <c r="FC17" s="677"/>
      <c r="FD17" s="677"/>
      <c r="FE17" s="677"/>
      <c r="FF17" s="677"/>
      <c r="FG17" s="677"/>
      <c r="FH17" s="677"/>
      <c r="FI17" s="677"/>
      <c r="FJ17" s="677"/>
      <c r="FK17" s="677"/>
      <c r="FL17" s="677"/>
      <c r="FM17" s="677"/>
      <c r="FN17" s="677"/>
      <c r="FO17" s="677"/>
      <c r="FP17" s="677"/>
      <c r="FQ17" s="677"/>
      <c r="FR17" s="677"/>
      <c r="FS17" s="677"/>
      <c r="FT17" s="677"/>
      <c r="FU17" s="677"/>
      <c r="FV17" s="677"/>
      <c r="FW17" s="677"/>
      <c r="FX17" s="677"/>
      <c r="FY17" s="677"/>
      <c r="FZ17" s="677"/>
      <c r="GA17" s="677"/>
      <c r="GB17" s="677"/>
      <c r="GC17" s="677"/>
      <c r="GD17" s="677"/>
      <c r="GE17" s="677"/>
      <c r="GF17" s="677"/>
      <c r="GG17" s="677"/>
      <c r="GH17" s="677"/>
      <c r="GI17" s="677"/>
      <c r="GJ17" s="677"/>
      <c r="GK17" s="677"/>
      <c r="GL17" s="677"/>
      <c r="GM17" s="677"/>
      <c r="GN17" s="677"/>
      <c r="GO17" s="677"/>
      <c r="GP17" s="677"/>
      <c r="GQ17" s="677"/>
      <c r="GR17" s="677"/>
      <c r="GS17" s="677"/>
      <c r="GT17" s="677"/>
      <c r="GU17" s="677"/>
      <c r="GV17" s="677"/>
      <c r="GW17" s="677"/>
      <c r="GX17" s="677"/>
      <c r="GY17" s="677"/>
      <c r="GZ17" s="677"/>
      <c r="HA17" s="677"/>
      <c r="HB17" s="677"/>
      <c r="HC17" s="677"/>
      <c r="HD17" s="677"/>
      <c r="HE17" s="677"/>
      <c r="HF17" s="677"/>
      <c r="HG17" s="677"/>
      <c r="HH17" s="677"/>
      <c r="HI17" s="677"/>
      <c r="HJ17" s="677"/>
      <c r="HK17" s="677"/>
      <c r="HL17" s="677"/>
      <c r="HM17" s="677"/>
      <c r="HN17" s="677"/>
      <c r="HO17" s="677"/>
      <c r="HP17" s="677"/>
      <c r="HQ17" s="677"/>
      <c r="HR17" s="677"/>
      <c r="HS17" s="677"/>
      <c r="HT17" s="677"/>
      <c r="HU17" s="677"/>
      <c r="HV17" s="677"/>
      <c r="HW17" s="677"/>
      <c r="HX17" s="677"/>
      <c r="HY17" s="677"/>
      <c r="HZ17" s="677"/>
      <c r="IA17" s="677"/>
      <c r="IB17" s="677"/>
      <c r="IC17" s="677"/>
      <c r="ID17" s="677"/>
      <c r="IE17" s="677"/>
      <c r="IF17" s="677"/>
      <c r="IG17" s="677"/>
      <c r="IH17" s="677"/>
      <c r="II17" s="677"/>
      <c r="IJ17" s="677"/>
      <c r="IK17" s="677"/>
      <c r="IL17" s="677"/>
      <c r="IM17" s="677"/>
      <c r="IN17" s="677"/>
      <c r="IO17" s="677"/>
      <c r="IP17" s="677"/>
      <c r="IQ17" s="677"/>
      <c r="IR17" s="677"/>
      <c r="IS17" s="677"/>
      <c r="IT17" s="677"/>
      <c r="IU17" s="677"/>
      <c r="IV17" s="677"/>
      <c r="IW17" s="677"/>
    </row>
    <row r="18" spans="1:257" s="677" customFormat="1" ht="48" x14ac:dyDescent="0.25">
      <c r="A18" s="108"/>
      <c r="B18" s="108">
        <v>1</v>
      </c>
      <c r="C18" s="178" t="s">
        <v>310</v>
      </c>
      <c r="D18" s="96" t="s">
        <v>311</v>
      </c>
      <c r="E18" s="178" t="s">
        <v>312</v>
      </c>
      <c r="F18" s="50" t="s">
        <v>940</v>
      </c>
      <c r="G18" s="292" t="s">
        <v>313</v>
      </c>
      <c r="H18" s="293">
        <v>29</v>
      </c>
      <c r="I18" s="293">
        <v>21</v>
      </c>
      <c r="J18" s="294">
        <v>0.7</v>
      </c>
      <c r="K18" s="681">
        <v>29</v>
      </c>
      <c r="L18" s="260">
        <v>1</v>
      </c>
      <c r="M18" s="201"/>
      <c r="N18" s="225" t="s">
        <v>1188</v>
      </c>
      <c r="O18" s="245"/>
      <c r="P18" s="244"/>
    </row>
    <row r="19" spans="1:257" s="677" customFormat="1" ht="112.5" customHeight="1" x14ac:dyDescent="0.25">
      <c r="A19" s="108"/>
      <c r="B19" s="108">
        <v>2</v>
      </c>
      <c r="C19" s="178" t="s">
        <v>938</v>
      </c>
      <c r="D19" s="96" t="s">
        <v>942</v>
      </c>
      <c r="E19" s="178" t="s">
        <v>941</v>
      </c>
      <c r="F19" s="50" t="s">
        <v>939</v>
      </c>
      <c r="G19" s="292" t="s">
        <v>313</v>
      </c>
      <c r="H19" s="293">
        <v>29</v>
      </c>
      <c r="I19" s="293">
        <v>15</v>
      </c>
      <c r="J19" s="294">
        <v>0.5</v>
      </c>
      <c r="K19" s="681">
        <v>29</v>
      </c>
      <c r="L19" s="260">
        <v>1</v>
      </c>
      <c r="M19" s="203"/>
      <c r="N19" s="225" t="s">
        <v>1188</v>
      </c>
      <c r="O19" s="245"/>
      <c r="P19" s="244"/>
    </row>
    <row r="20" spans="1:257" s="642" customFormat="1" ht="35.25" customHeight="1" x14ac:dyDescent="0.25">
      <c r="A20" s="528"/>
      <c r="B20" s="1167" t="s">
        <v>315</v>
      </c>
      <c r="C20" s="1168"/>
      <c r="D20" s="214"/>
      <c r="E20" s="214"/>
      <c r="F20" s="214"/>
      <c r="G20" s="101"/>
      <c r="H20" s="212"/>
      <c r="I20" s="214"/>
      <c r="J20" s="214"/>
      <c r="K20" s="215"/>
      <c r="L20" s="214"/>
      <c r="M20" s="216">
        <f>SUM(L21:L22)/2</f>
        <v>0.5</v>
      </c>
      <c r="N20" s="228"/>
      <c r="O20" s="228"/>
      <c r="P20" s="228"/>
      <c r="Q20" s="677"/>
      <c r="R20" s="677"/>
      <c r="S20" s="677"/>
      <c r="T20" s="677"/>
      <c r="U20" s="677"/>
      <c r="V20" s="677"/>
      <c r="W20" s="677"/>
      <c r="X20" s="677"/>
      <c r="Y20" s="677"/>
      <c r="Z20" s="677"/>
      <c r="AA20" s="677"/>
      <c r="AB20" s="677"/>
      <c r="AC20" s="677"/>
      <c r="AD20" s="677"/>
      <c r="AE20" s="677"/>
      <c r="AF20" s="677"/>
      <c r="AG20" s="677"/>
      <c r="AH20" s="677"/>
      <c r="AI20" s="677"/>
      <c r="AJ20" s="677"/>
      <c r="AK20" s="677"/>
      <c r="AL20" s="677"/>
      <c r="AM20" s="677"/>
      <c r="AN20" s="677"/>
      <c r="AO20" s="677"/>
      <c r="AP20" s="677"/>
      <c r="AQ20" s="677"/>
      <c r="AR20" s="677"/>
      <c r="AS20" s="677"/>
      <c r="AT20" s="677"/>
      <c r="AU20" s="677"/>
      <c r="AV20" s="677"/>
      <c r="AW20" s="677"/>
      <c r="AX20" s="677"/>
      <c r="AY20" s="677"/>
      <c r="AZ20" s="677"/>
      <c r="BA20" s="677"/>
      <c r="BB20" s="677"/>
      <c r="BC20" s="677"/>
      <c r="BD20" s="677"/>
      <c r="BE20" s="677"/>
      <c r="BF20" s="677"/>
      <c r="BG20" s="677"/>
      <c r="BH20" s="677"/>
      <c r="BI20" s="677"/>
      <c r="BJ20" s="677"/>
      <c r="BK20" s="677"/>
      <c r="BL20" s="677"/>
      <c r="BM20" s="677"/>
      <c r="BN20" s="677"/>
      <c r="BO20" s="677"/>
      <c r="BP20" s="677"/>
      <c r="BQ20" s="677"/>
      <c r="BR20" s="677"/>
      <c r="BS20" s="677"/>
      <c r="BT20" s="677"/>
      <c r="BU20" s="677"/>
      <c r="BV20" s="677"/>
      <c r="BW20" s="677"/>
      <c r="BX20" s="677"/>
      <c r="BY20" s="677"/>
      <c r="BZ20" s="677"/>
      <c r="CA20" s="677"/>
      <c r="CB20" s="677"/>
      <c r="CC20" s="677"/>
      <c r="CD20" s="677"/>
      <c r="CE20" s="677"/>
      <c r="CF20" s="677"/>
      <c r="CG20" s="677"/>
      <c r="CH20" s="677"/>
      <c r="CI20" s="677"/>
      <c r="CJ20" s="677"/>
      <c r="CK20" s="677"/>
      <c r="CL20" s="677"/>
      <c r="CM20" s="677"/>
      <c r="CN20" s="677"/>
      <c r="CO20" s="677"/>
      <c r="CP20" s="677"/>
      <c r="CQ20" s="677"/>
      <c r="CR20" s="677"/>
      <c r="CS20" s="677"/>
      <c r="CT20" s="677"/>
      <c r="CU20" s="677"/>
      <c r="CV20" s="677"/>
      <c r="CW20" s="677"/>
      <c r="CX20" s="677"/>
      <c r="CY20" s="677"/>
      <c r="CZ20" s="677"/>
      <c r="DA20" s="677"/>
      <c r="DB20" s="677"/>
      <c r="DC20" s="677"/>
      <c r="DD20" s="677"/>
      <c r="DE20" s="677"/>
      <c r="DF20" s="677"/>
      <c r="DG20" s="677"/>
      <c r="DH20" s="677"/>
      <c r="DI20" s="677"/>
      <c r="DJ20" s="677"/>
      <c r="DK20" s="677"/>
      <c r="DL20" s="677"/>
      <c r="DM20" s="677"/>
      <c r="DN20" s="677"/>
      <c r="DO20" s="677"/>
      <c r="DP20" s="677"/>
      <c r="DQ20" s="677"/>
      <c r="DR20" s="677"/>
      <c r="DS20" s="677"/>
      <c r="DT20" s="677"/>
      <c r="DU20" s="677"/>
      <c r="DV20" s="677"/>
      <c r="DW20" s="677"/>
      <c r="DX20" s="677"/>
      <c r="DY20" s="677"/>
      <c r="DZ20" s="677"/>
      <c r="EA20" s="677"/>
      <c r="EB20" s="677"/>
      <c r="EC20" s="677"/>
      <c r="ED20" s="677"/>
      <c r="EE20" s="677"/>
      <c r="EF20" s="677"/>
      <c r="EG20" s="677"/>
      <c r="EH20" s="677"/>
      <c r="EI20" s="677"/>
      <c r="EJ20" s="677"/>
      <c r="EK20" s="677"/>
      <c r="EL20" s="677"/>
      <c r="EM20" s="677"/>
      <c r="EN20" s="677"/>
      <c r="EO20" s="677"/>
      <c r="EP20" s="677"/>
      <c r="EQ20" s="677"/>
      <c r="ER20" s="677"/>
      <c r="ES20" s="677"/>
      <c r="ET20" s="677"/>
      <c r="EU20" s="677"/>
      <c r="EV20" s="677"/>
      <c r="EW20" s="677"/>
      <c r="EX20" s="677"/>
      <c r="EY20" s="677"/>
      <c r="EZ20" s="677"/>
      <c r="FA20" s="677"/>
      <c r="FB20" s="677"/>
      <c r="FC20" s="677"/>
      <c r="FD20" s="677"/>
      <c r="FE20" s="677"/>
      <c r="FF20" s="677"/>
      <c r="FG20" s="677"/>
      <c r="FH20" s="677"/>
      <c r="FI20" s="677"/>
      <c r="FJ20" s="677"/>
      <c r="FK20" s="677"/>
      <c r="FL20" s="677"/>
      <c r="FM20" s="677"/>
      <c r="FN20" s="677"/>
      <c r="FO20" s="677"/>
      <c r="FP20" s="677"/>
      <c r="FQ20" s="677"/>
      <c r="FR20" s="677"/>
      <c r="FS20" s="677"/>
      <c r="FT20" s="677"/>
      <c r="FU20" s="677"/>
      <c r="FV20" s="677"/>
      <c r="FW20" s="677"/>
      <c r="FX20" s="677"/>
      <c r="FY20" s="677"/>
      <c r="FZ20" s="677"/>
      <c r="GA20" s="677"/>
      <c r="GB20" s="677"/>
      <c r="GC20" s="677"/>
      <c r="GD20" s="677"/>
      <c r="GE20" s="677"/>
      <c r="GF20" s="677"/>
      <c r="GG20" s="677"/>
      <c r="GH20" s="677"/>
      <c r="GI20" s="677"/>
      <c r="GJ20" s="677"/>
      <c r="GK20" s="677"/>
      <c r="GL20" s="677"/>
      <c r="GM20" s="677"/>
      <c r="GN20" s="677"/>
      <c r="GO20" s="677"/>
      <c r="GP20" s="677"/>
      <c r="GQ20" s="677"/>
      <c r="GR20" s="677"/>
      <c r="GS20" s="677"/>
      <c r="GT20" s="677"/>
      <c r="GU20" s="677"/>
      <c r="GV20" s="677"/>
      <c r="GW20" s="677"/>
      <c r="GX20" s="677"/>
      <c r="GY20" s="677"/>
      <c r="GZ20" s="677"/>
      <c r="HA20" s="677"/>
      <c r="HB20" s="677"/>
      <c r="HC20" s="677"/>
      <c r="HD20" s="677"/>
      <c r="HE20" s="677"/>
      <c r="HF20" s="677"/>
      <c r="HG20" s="677"/>
      <c r="HH20" s="677"/>
      <c r="HI20" s="677"/>
      <c r="HJ20" s="677"/>
      <c r="HK20" s="677"/>
      <c r="HL20" s="677"/>
      <c r="HM20" s="677"/>
      <c r="HN20" s="677"/>
      <c r="HO20" s="677"/>
      <c r="HP20" s="677"/>
      <c r="HQ20" s="677"/>
      <c r="HR20" s="677"/>
      <c r="HS20" s="677"/>
      <c r="HT20" s="677"/>
      <c r="HU20" s="677"/>
      <c r="HV20" s="677"/>
      <c r="HW20" s="677"/>
      <c r="HX20" s="677"/>
      <c r="HY20" s="677"/>
      <c r="HZ20" s="677"/>
      <c r="IA20" s="677"/>
      <c r="IB20" s="677"/>
      <c r="IC20" s="677"/>
      <c r="ID20" s="677"/>
      <c r="IE20" s="677"/>
      <c r="IF20" s="677"/>
      <c r="IG20" s="677"/>
      <c r="IH20" s="677"/>
      <c r="II20" s="677"/>
      <c r="IJ20" s="677"/>
      <c r="IK20" s="677"/>
      <c r="IL20" s="677"/>
      <c r="IM20" s="677"/>
      <c r="IN20" s="677"/>
      <c r="IO20" s="677"/>
      <c r="IP20" s="677"/>
      <c r="IQ20" s="677"/>
      <c r="IR20" s="677"/>
      <c r="IS20" s="677"/>
      <c r="IT20" s="677"/>
      <c r="IU20" s="677"/>
      <c r="IV20" s="677"/>
      <c r="IW20" s="677"/>
    </row>
    <row r="21" spans="1:257" s="677" customFormat="1" ht="50.25" customHeight="1" x14ac:dyDescent="0.25">
      <c r="A21" s="108"/>
      <c r="B21" s="108">
        <v>1</v>
      </c>
      <c r="C21" s="178" t="s">
        <v>316</v>
      </c>
      <c r="D21" s="178" t="s">
        <v>317</v>
      </c>
      <c r="E21" s="178" t="s">
        <v>318</v>
      </c>
      <c r="F21" s="50" t="s">
        <v>319</v>
      </c>
      <c r="G21" s="292" t="s">
        <v>314</v>
      </c>
      <c r="H21" s="293">
        <v>1</v>
      </c>
      <c r="I21" s="293">
        <v>1</v>
      </c>
      <c r="J21" s="294">
        <v>0.7</v>
      </c>
      <c r="K21" s="681">
        <v>0</v>
      </c>
      <c r="L21" s="260">
        <v>0</v>
      </c>
      <c r="M21" s="203"/>
      <c r="N21" s="225" t="s">
        <v>984</v>
      </c>
      <c r="O21" s="244" t="s">
        <v>985</v>
      </c>
      <c r="P21" s="244" t="s">
        <v>986</v>
      </c>
    </row>
    <row r="22" spans="1:257" s="677" customFormat="1" ht="48" x14ac:dyDescent="0.25">
      <c r="A22" s="527"/>
      <c r="B22" s="527">
        <v>4</v>
      </c>
      <c r="C22" s="525" t="s">
        <v>320</v>
      </c>
      <c r="D22" s="525" t="s">
        <v>321</v>
      </c>
      <c r="E22" s="525" t="s">
        <v>322</v>
      </c>
      <c r="F22" s="526" t="s">
        <v>319</v>
      </c>
      <c r="G22" s="661" t="s">
        <v>314</v>
      </c>
      <c r="H22" s="293">
        <v>1</v>
      </c>
      <c r="I22" s="293">
        <v>1</v>
      </c>
      <c r="J22" s="294">
        <v>1</v>
      </c>
      <c r="K22" s="681">
        <v>1</v>
      </c>
      <c r="L22" s="260">
        <v>1</v>
      </c>
      <c r="M22" s="535"/>
      <c r="N22" s="225" t="s">
        <v>1013</v>
      </c>
      <c r="O22" s="50"/>
      <c r="P22" s="50"/>
    </row>
    <row r="23" spans="1:257" s="47" customFormat="1" ht="22.5" customHeight="1" x14ac:dyDescent="0.25">
      <c r="A23" s="1100"/>
      <c r="B23" s="1180" t="s">
        <v>946</v>
      </c>
      <c r="C23" s="1181"/>
      <c r="D23" s="1181"/>
      <c r="E23" s="1182"/>
      <c r="F23" s="101"/>
      <c r="G23" s="101"/>
      <c r="H23" s="214"/>
      <c r="I23" s="214"/>
      <c r="J23" s="214"/>
      <c r="K23" s="110"/>
      <c r="L23" s="101"/>
      <c r="M23" s="207">
        <f>SUM(L24:L27)/4</f>
        <v>2.3325</v>
      </c>
      <c r="N23" s="228"/>
      <c r="O23" s="228"/>
      <c r="P23" s="228"/>
      <c r="Q23" s="677"/>
      <c r="R23" s="677"/>
      <c r="S23" s="679"/>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c r="IQ23" s="108"/>
      <c r="IR23" s="108"/>
      <c r="IS23" s="108"/>
      <c r="IT23" s="108"/>
      <c r="IU23" s="108"/>
      <c r="IV23" s="108"/>
      <c r="IW23" s="108"/>
    </row>
    <row r="24" spans="1:257" s="677" customFormat="1" ht="72" x14ac:dyDescent="0.25">
      <c r="A24" s="1101"/>
      <c r="B24" s="108">
        <v>1</v>
      </c>
      <c r="C24" s="96" t="s">
        <v>945</v>
      </c>
      <c r="D24" s="76" t="s">
        <v>947</v>
      </c>
      <c r="E24" s="50" t="s">
        <v>944</v>
      </c>
      <c r="F24" s="50" t="s">
        <v>943</v>
      </c>
      <c r="G24" s="292" t="s">
        <v>951</v>
      </c>
      <c r="H24" s="293">
        <v>1</v>
      </c>
      <c r="I24" s="293">
        <v>1</v>
      </c>
      <c r="J24" s="294">
        <v>1</v>
      </c>
      <c r="K24" s="682">
        <v>1</v>
      </c>
      <c r="L24" s="260">
        <v>1</v>
      </c>
      <c r="M24" s="203"/>
      <c r="N24" s="218" t="s">
        <v>1013</v>
      </c>
      <c r="O24" s="218"/>
      <c r="P24" s="218"/>
    </row>
    <row r="25" spans="1:257" s="677" customFormat="1" ht="120" x14ac:dyDescent="0.25">
      <c r="A25" s="1101"/>
      <c r="B25" s="108">
        <v>2</v>
      </c>
      <c r="C25" s="96" t="s">
        <v>948</v>
      </c>
      <c r="D25" s="76" t="s">
        <v>953</v>
      </c>
      <c r="E25" s="50" t="s">
        <v>950</v>
      </c>
      <c r="F25" s="50" t="s">
        <v>949</v>
      </c>
      <c r="G25" s="292" t="s">
        <v>218</v>
      </c>
      <c r="H25" s="683">
        <v>3</v>
      </c>
      <c r="I25" s="683">
        <v>3</v>
      </c>
      <c r="J25" s="294">
        <v>1</v>
      </c>
      <c r="K25" s="682">
        <v>4</v>
      </c>
      <c r="L25" s="260">
        <v>1.33</v>
      </c>
      <c r="M25" s="203"/>
      <c r="N25" s="218" t="s">
        <v>1013</v>
      </c>
      <c r="O25" s="219"/>
      <c r="P25" s="223"/>
    </row>
    <row r="26" spans="1:257" s="677" customFormat="1" ht="63.75" customHeight="1" x14ac:dyDescent="0.25">
      <c r="A26" s="1101"/>
      <c r="B26" s="108">
        <v>3</v>
      </c>
      <c r="C26" s="178" t="s">
        <v>952</v>
      </c>
      <c r="D26" s="76" t="s">
        <v>954</v>
      </c>
      <c r="E26" s="50" t="s">
        <v>956</v>
      </c>
      <c r="F26" s="50" t="s">
        <v>955</v>
      </c>
      <c r="G26" s="292" t="s">
        <v>204</v>
      </c>
      <c r="H26" s="683">
        <v>3</v>
      </c>
      <c r="I26" s="683">
        <v>3</v>
      </c>
      <c r="J26" s="294">
        <v>1</v>
      </c>
      <c r="K26" s="682">
        <v>21</v>
      </c>
      <c r="L26" s="260">
        <v>7</v>
      </c>
      <c r="M26" s="203"/>
      <c r="N26" s="218" t="s">
        <v>1013</v>
      </c>
      <c r="O26" s="219"/>
      <c r="P26" s="219"/>
    </row>
    <row r="27" spans="1:257" s="677" customFormat="1" ht="72" x14ac:dyDescent="0.25">
      <c r="A27" s="1102"/>
      <c r="B27" s="108">
        <v>4</v>
      </c>
      <c r="C27" s="177" t="s">
        <v>323</v>
      </c>
      <c r="D27" s="291" t="s">
        <v>957</v>
      </c>
      <c r="E27" s="177" t="s">
        <v>324</v>
      </c>
      <c r="F27" s="304" t="s">
        <v>325</v>
      </c>
      <c r="G27" s="305" t="s">
        <v>218</v>
      </c>
      <c r="H27" s="683">
        <v>0</v>
      </c>
      <c r="I27" s="683">
        <v>0</v>
      </c>
      <c r="J27" s="294">
        <v>0.2</v>
      </c>
      <c r="K27" s="682">
        <v>0</v>
      </c>
      <c r="L27" s="260">
        <v>0</v>
      </c>
      <c r="M27" s="202"/>
      <c r="N27" s="218" t="s">
        <v>1189</v>
      </c>
      <c r="O27" s="219"/>
      <c r="P27" s="219"/>
    </row>
    <row r="28" spans="1:257" s="684" customFormat="1" ht="32.25" customHeight="1" x14ac:dyDescent="0.2">
      <c r="A28" s="306" t="s">
        <v>326</v>
      </c>
      <c r="B28" s="1183" t="s">
        <v>911</v>
      </c>
      <c r="C28" s="1184"/>
      <c r="D28" s="307"/>
      <c r="E28" s="307"/>
      <c r="F28" s="307"/>
      <c r="G28" s="308"/>
      <c r="H28" s="309"/>
      <c r="I28" s="309"/>
      <c r="J28" s="309"/>
      <c r="K28" s="310"/>
      <c r="L28" s="311"/>
      <c r="M28" s="312">
        <f>SUM(M29:M46)/6</f>
        <v>0.9325</v>
      </c>
      <c r="N28" s="217"/>
      <c r="O28" s="217"/>
      <c r="P28" s="217"/>
      <c r="Q28" s="464"/>
      <c r="R28" s="464"/>
      <c r="S28" s="464"/>
      <c r="T28" s="464"/>
      <c r="U28" s="464"/>
      <c r="V28" s="464"/>
      <c r="W28" s="464"/>
      <c r="X28" s="464"/>
      <c r="Y28" s="464"/>
      <c r="Z28" s="464"/>
      <c r="AA28" s="464"/>
      <c r="AB28" s="464"/>
      <c r="AC28" s="464"/>
      <c r="AD28" s="464"/>
      <c r="AE28" s="464"/>
      <c r="AF28" s="464"/>
      <c r="AG28" s="464"/>
      <c r="AH28" s="464"/>
      <c r="AI28" s="464"/>
      <c r="AJ28" s="464"/>
      <c r="AK28" s="464"/>
      <c r="AL28" s="464"/>
      <c r="AM28" s="464"/>
      <c r="AN28" s="464"/>
      <c r="AO28" s="464"/>
      <c r="AP28" s="464"/>
      <c r="AQ28" s="464"/>
      <c r="AR28" s="464"/>
      <c r="AS28" s="464"/>
      <c r="AT28" s="464"/>
      <c r="AU28" s="464"/>
      <c r="AV28" s="464"/>
      <c r="AW28" s="464"/>
      <c r="AX28" s="464"/>
      <c r="AY28" s="464"/>
      <c r="AZ28" s="464"/>
      <c r="BA28" s="464"/>
      <c r="BB28" s="464"/>
      <c r="BC28" s="464"/>
      <c r="BD28" s="464"/>
      <c r="BE28" s="464"/>
      <c r="BF28" s="464"/>
      <c r="BG28" s="464"/>
      <c r="BH28" s="464"/>
      <c r="BI28" s="464"/>
      <c r="BJ28" s="464"/>
      <c r="BK28" s="464"/>
      <c r="BL28" s="464"/>
      <c r="BM28" s="464"/>
      <c r="BN28" s="464"/>
      <c r="BO28" s="464"/>
      <c r="BP28" s="464"/>
      <c r="BQ28" s="464"/>
      <c r="BR28" s="464"/>
      <c r="BS28" s="464"/>
      <c r="BT28" s="464"/>
      <c r="BU28" s="464"/>
      <c r="BV28" s="464"/>
      <c r="BW28" s="464"/>
      <c r="BX28" s="464"/>
      <c r="BY28" s="464"/>
      <c r="BZ28" s="464"/>
      <c r="CA28" s="464"/>
      <c r="CB28" s="464"/>
      <c r="CC28" s="464"/>
      <c r="CD28" s="464"/>
      <c r="CE28" s="464"/>
      <c r="CF28" s="464"/>
      <c r="CG28" s="464"/>
      <c r="CH28" s="464"/>
      <c r="CI28" s="464"/>
      <c r="CJ28" s="464"/>
      <c r="CK28" s="464"/>
      <c r="CL28" s="464"/>
      <c r="CM28" s="464"/>
      <c r="CN28" s="464"/>
      <c r="CO28" s="464"/>
      <c r="CP28" s="464"/>
      <c r="CQ28" s="464"/>
      <c r="CR28" s="464"/>
      <c r="CS28" s="464"/>
      <c r="CT28" s="464"/>
      <c r="CU28" s="464"/>
      <c r="CV28" s="464"/>
      <c r="CW28" s="464"/>
      <c r="CX28" s="464"/>
      <c r="CY28" s="464"/>
      <c r="CZ28" s="464"/>
      <c r="DA28" s="464"/>
      <c r="DB28" s="464"/>
      <c r="DC28" s="464"/>
      <c r="DD28" s="464"/>
      <c r="DE28" s="464"/>
      <c r="DF28" s="464"/>
      <c r="DG28" s="464"/>
      <c r="DH28" s="464"/>
      <c r="DI28" s="464"/>
      <c r="DJ28" s="464"/>
      <c r="DK28" s="464"/>
      <c r="DL28" s="464"/>
      <c r="DM28" s="464"/>
      <c r="DN28" s="464"/>
      <c r="DO28" s="464"/>
      <c r="DP28" s="464"/>
      <c r="DQ28" s="464"/>
      <c r="DR28" s="464"/>
      <c r="DS28" s="464"/>
      <c r="DT28" s="464"/>
      <c r="DU28" s="464"/>
      <c r="DV28" s="464"/>
      <c r="DW28" s="464"/>
      <c r="DX28" s="464"/>
      <c r="DY28" s="464"/>
      <c r="DZ28" s="464"/>
      <c r="EA28" s="464"/>
      <c r="EB28" s="464"/>
      <c r="EC28" s="464"/>
      <c r="ED28" s="464"/>
      <c r="EE28" s="464"/>
      <c r="EF28" s="464"/>
      <c r="EG28" s="464"/>
      <c r="EH28" s="464"/>
      <c r="EI28" s="464"/>
      <c r="EJ28" s="464"/>
      <c r="EK28" s="464"/>
      <c r="EL28" s="464"/>
      <c r="EM28" s="464"/>
      <c r="EN28" s="464"/>
      <c r="EO28" s="464"/>
      <c r="EP28" s="464"/>
      <c r="EQ28" s="464"/>
      <c r="ER28" s="464"/>
      <c r="ES28" s="464"/>
      <c r="ET28" s="464"/>
      <c r="EU28" s="464"/>
      <c r="EV28" s="464"/>
      <c r="EW28" s="464"/>
      <c r="EX28" s="464"/>
      <c r="EY28" s="464"/>
      <c r="EZ28" s="464"/>
      <c r="FA28" s="464"/>
      <c r="FB28" s="464"/>
      <c r="FC28" s="464"/>
      <c r="FD28" s="464"/>
      <c r="FE28" s="464"/>
      <c r="FF28" s="464"/>
      <c r="FG28" s="464"/>
      <c r="FH28" s="464"/>
      <c r="FI28" s="464"/>
      <c r="FJ28" s="464"/>
      <c r="FK28" s="464"/>
      <c r="FL28" s="464"/>
      <c r="FM28" s="464"/>
      <c r="FN28" s="464"/>
      <c r="FO28" s="464"/>
      <c r="FP28" s="464"/>
      <c r="FQ28" s="464"/>
      <c r="FR28" s="464"/>
      <c r="FS28" s="464"/>
      <c r="FT28" s="464"/>
      <c r="FU28" s="464"/>
      <c r="FV28" s="464"/>
      <c r="FW28" s="464"/>
      <c r="FX28" s="464"/>
      <c r="FY28" s="464"/>
      <c r="FZ28" s="464"/>
      <c r="GA28" s="464"/>
      <c r="GB28" s="464"/>
      <c r="GC28" s="464"/>
      <c r="GD28" s="464"/>
      <c r="GE28" s="464"/>
      <c r="GF28" s="464"/>
      <c r="GG28" s="464"/>
      <c r="GH28" s="464"/>
      <c r="GI28" s="464"/>
      <c r="GJ28" s="464"/>
      <c r="GK28" s="464"/>
      <c r="GL28" s="464"/>
      <c r="GM28" s="464"/>
      <c r="GN28" s="464"/>
      <c r="GO28" s="464"/>
      <c r="GP28" s="464"/>
      <c r="GQ28" s="464"/>
      <c r="GR28" s="464"/>
      <c r="GS28" s="464"/>
      <c r="GT28" s="464"/>
      <c r="GU28" s="464"/>
      <c r="GV28" s="464"/>
      <c r="GW28" s="464"/>
      <c r="GX28" s="464"/>
      <c r="GY28" s="464"/>
      <c r="GZ28" s="464"/>
      <c r="HA28" s="464"/>
      <c r="HB28" s="464"/>
      <c r="HC28" s="464"/>
      <c r="HD28" s="464"/>
      <c r="HE28" s="464"/>
      <c r="HF28" s="464"/>
      <c r="HG28" s="464"/>
      <c r="HH28" s="464"/>
      <c r="HI28" s="464"/>
      <c r="HJ28" s="464"/>
      <c r="HK28" s="464"/>
      <c r="HL28" s="464"/>
      <c r="HM28" s="464"/>
      <c r="HN28" s="464"/>
      <c r="HO28" s="464"/>
      <c r="HP28" s="464"/>
      <c r="HQ28" s="464"/>
      <c r="HR28" s="464"/>
      <c r="HS28" s="464"/>
      <c r="HT28" s="464"/>
      <c r="HU28" s="464"/>
      <c r="HV28" s="464"/>
      <c r="HW28" s="464"/>
      <c r="HX28" s="464"/>
      <c r="HY28" s="464"/>
      <c r="HZ28" s="464"/>
      <c r="IA28" s="464"/>
      <c r="IB28" s="464"/>
      <c r="IC28" s="464"/>
      <c r="ID28" s="464"/>
      <c r="IE28" s="464"/>
      <c r="IF28" s="464"/>
      <c r="IG28" s="464"/>
      <c r="IH28" s="464"/>
      <c r="II28" s="464"/>
      <c r="IJ28" s="464"/>
      <c r="IK28" s="464"/>
      <c r="IL28" s="464"/>
      <c r="IM28" s="464"/>
      <c r="IN28" s="464"/>
      <c r="IO28" s="464"/>
      <c r="IP28" s="464"/>
      <c r="IQ28" s="464"/>
      <c r="IR28" s="464"/>
      <c r="IS28" s="464"/>
      <c r="IT28" s="464"/>
      <c r="IU28" s="464"/>
      <c r="IV28" s="464"/>
      <c r="IW28" s="464"/>
    </row>
    <row r="29" spans="1:257" s="464" customFormat="1" ht="27.75" customHeight="1" x14ac:dyDescent="0.2">
      <c r="A29" s="306"/>
      <c r="B29" s="1160" t="s">
        <v>681</v>
      </c>
      <c r="C29" s="1161"/>
      <c r="D29" s="1162"/>
      <c r="E29" s="1163"/>
      <c r="F29" s="1163"/>
      <c r="G29" s="1163"/>
      <c r="H29" s="1163"/>
      <c r="I29" s="1164"/>
      <c r="J29" s="1164"/>
      <c r="K29" s="1163"/>
      <c r="L29" s="313"/>
      <c r="M29" s="207">
        <f>SUM(L30:L32)/3</f>
        <v>1.1233333333333333</v>
      </c>
      <c r="N29" s="229"/>
      <c r="O29" s="229"/>
      <c r="P29" s="229"/>
    </row>
    <row r="30" spans="1:257" s="687" customFormat="1" ht="120" x14ac:dyDescent="0.25">
      <c r="A30" s="318"/>
      <c r="B30" s="255">
        <v>1</v>
      </c>
      <c r="C30" s="521" t="s">
        <v>327</v>
      </c>
      <c r="D30" s="315" t="s">
        <v>328</v>
      </c>
      <c r="E30" s="521" t="s">
        <v>329</v>
      </c>
      <c r="F30" s="521" t="s">
        <v>330</v>
      </c>
      <c r="G30" s="526" t="s">
        <v>331</v>
      </c>
      <c r="H30" s="316">
        <v>1091</v>
      </c>
      <c r="I30" s="316">
        <v>1091</v>
      </c>
      <c r="J30" s="294">
        <v>0.15</v>
      </c>
      <c r="K30" s="685">
        <v>2761</v>
      </c>
      <c r="L30" s="317">
        <v>2.5299999999999998</v>
      </c>
      <c r="M30" s="686"/>
      <c r="N30" s="218" t="s">
        <v>1013</v>
      </c>
      <c r="O30" s="221"/>
      <c r="P30" s="221"/>
    </row>
    <row r="31" spans="1:257" s="687" customFormat="1" ht="120" x14ac:dyDescent="0.25">
      <c r="A31" s="318"/>
      <c r="B31" s="318">
        <v>2</v>
      </c>
      <c r="C31" s="521" t="s">
        <v>332</v>
      </c>
      <c r="D31" s="315" t="s">
        <v>333</v>
      </c>
      <c r="E31" s="521" t="s">
        <v>334</v>
      </c>
      <c r="F31" s="521" t="s">
        <v>335</v>
      </c>
      <c r="G31" s="50" t="s">
        <v>331</v>
      </c>
      <c r="H31" s="316">
        <v>6037</v>
      </c>
      <c r="I31" s="316">
        <v>6037</v>
      </c>
      <c r="J31" s="294">
        <v>0.83</v>
      </c>
      <c r="K31" s="685">
        <v>2761</v>
      </c>
      <c r="L31" s="317">
        <v>0.46</v>
      </c>
      <c r="M31" s="686"/>
      <c r="N31" s="218" t="s">
        <v>1012</v>
      </c>
      <c r="O31" s="224" t="s">
        <v>994</v>
      </c>
      <c r="P31" s="224" t="s">
        <v>995</v>
      </c>
    </row>
    <row r="32" spans="1:257" s="687" customFormat="1" ht="120" x14ac:dyDescent="0.25">
      <c r="A32" s="318"/>
      <c r="B32" s="318">
        <v>3</v>
      </c>
      <c r="C32" s="291" t="s">
        <v>336</v>
      </c>
      <c r="D32" s="315" t="s">
        <v>337</v>
      </c>
      <c r="E32" s="521" t="s">
        <v>338</v>
      </c>
      <c r="F32" s="521" t="s">
        <v>339</v>
      </c>
      <c r="G32" s="50" t="s">
        <v>340</v>
      </c>
      <c r="H32" s="316">
        <v>7324</v>
      </c>
      <c r="I32" s="316">
        <v>7324</v>
      </c>
      <c r="J32" s="294">
        <v>0.85</v>
      </c>
      <c r="K32" s="685">
        <v>2761</v>
      </c>
      <c r="L32" s="317">
        <v>0.38</v>
      </c>
      <c r="M32" s="686"/>
      <c r="N32" s="218" t="s">
        <v>1012</v>
      </c>
      <c r="O32" s="224" t="s">
        <v>994</v>
      </c>
      <c r="P32" s="224" t="s">
        <v>995</v>
      </c>
    </row>
    <row r="33" spans="1:257" s="687" customFormat="1" ht="30" customHeight="1" x14ac:dyDescent="0.25">
      <c r="A33" s="318"/>
      <c r="B33" s="1121" t="s">
        <v>680</v>
      </c>
      <c r="C33" s="1144"/>
      <c r="D33" s="1122"/>
      <c r="E33" s="98"/>
      <c r="F33" s="98"/>
      <c r="G33" s="209"/>
      <c r="H33" s="101"/>
      <c r="I33" s="214"/>
      <c r="J33" s="319"/>
      <c r="K33" s="211"/>
      <c r="L33" s="101"/>
      <c r="M33" s="207">
        <f>SUM(L34:L35)/2</f>
        <v>1.2149999999999999</v>
      </c>
      <c r="N33" s="228"/>
      <c r="O33" s="228"/>
      <c r="P33" s="228"/>
    </row>
    <row r="34" spans="1:257" s="687" customFormat="1" ht="96" x14ac:dyDescent="0.25">
      <c r="A34" s="318"/>
      <c r="B34" s="318">
        <v>1</v>
      </c>
      <c r="C34" s="96" t="s">
        <v>341</v>
      </c>
      <c r="D34" s="320" t="s">
        <v>342</v>
      </c>
      <c r="E34" s="291" t="s">
        <v>343</v>
      </c>
      <c r="F34" s="291" t="s">
        <v>344</v>
      </c>
      <c r="G34" s="50" t="s">
        <v>345</v>
      </c>
      <c r="H34" s="321"/>
      <c r="I34" s="316">
        <v>96</v>
      </c>
      <c r="J34" s="294">
        <v>0.8</v>
      </c>
      <c r="K34" s="685">
        <v>120</v>
      </c>
      <c r="L34" s="317">
        <v>1.25</v>
      </c>
      <c r="M34" s="686"/>
      <c r="N34" s="218" t="s">
        <v>1013</v>
      </c>
      <c r="O34" s="218"/>
      <c r="P34" s="219"/>
    </row>
    <row r="35" spans="1:257" s="687" customFormat="1" ht="84" x14ac:dyDescent="0.25">
      <c r="A35" s="318"/>
      <c r="B35" s="318">
        <v>2</v>
      </c>
      <c r="C35" s="96" t="s">
        <v>346</v>
      </c>
      <c r="D35" s="322" t="s">
        <v>347</v>
      </c>
      <c r="E35" s="96" t="s">
        <v>348</v>
      </c>
      <c r="F35" s="96" t="s">
        <v>349</v>
      </c>
      <c r="G35" s="50" t="s">
        <v>345</v>
      </c>
      <c r="H35" s="321"/>
      <c r="I35" s="316">
        <v>102</v>
      </c>
      <c r="J35" s="294">
        <v>0.85</v>
      </c>
      <c r="K35" s="685">
        <v>120</v>
      </c>
      <c r="L35" s="317">
        <v>1.18</v>
      </c>
      <c r="M35" s="686"/>
      <c r="N35" s="218" t="s">
        <v>1013</v>
      </c>
      <c r="O35" s="218"/>
      <c r="P35" s="219"/>
    </row>
    <row r="36" spans="1:257" s="687" customFormat="1" ht="21.75" customHeight="1" x14ac:dyDescent="0.2">
      <c r="A36" s="318"/>
      <c r="B36" s="1121" t="s">
        <v>679</v>
      </c>
      <c r="C36" s="1144"/>
      <c r="D36" s="1144"/>
      <c r="E36" s="1122"/>
      <c r="F36" s="323"/>
      <c r="G36" s="209"/>
      <c r="H36" s="210"/>
      <c r="I36" s="214"/>
      <c r="J36" s="319"/>
      <c r="K36" s="110"/>
      <c r="L36" s="101"/>
      <c r="M36" s="207">
        <f>SUM(L37:L38)/2</f>
        <v>0.36</v>
      </c>
      <c r="N36" s="230"/>
      <c r="O36" s="230"/>
      <c r="P36" s="230"/>
    </row>
    <row r="37" spans="1:257" s="687" customFormat="1" ht="120.75" customHeight="1" x14ac:dyDescent="0.25">
      <c r="A37" s="255"/>
      <c r="B37" s="255">
        <v>1</v>
      </c>
      <c r="C37" s="96" t="s">
        <v>350</v>
      </c>
      <c r="D37" s="322" t="s">
        <v>351</v>
      </c>
      <c r="E37" s="96" t="s">
        <v>352</v>
      </c>
      <c r="F37" s="96" t="s">
        <v>353</v>
      </c>
      <c r="G37" s="526" t="s">
        <v>354</v>
      </c>
      <c r="H37" s="321"/>
      <c r="I37" s="316">
        <v>6368</v>
      </c>
      <c r="J37" s="324">
        <v>0.876</v>
      </c>
      <c r="K37" s="685">
        <v>2761</v>
      </c>
      <c r="L37" s="317">
        <v>0.43</v>
      </c>
      <c r="M37" s="686"/>
      <c r="N37" s="218" t="s">
        <v>1012</v>
      </c>
      <c r="O37" s="218" t="s">
        <v>996</v>
      </c>
      <c r="P37" s="218" t="s">
        <v>995</v>
      </c>
    </row>
    <row r="38" spans="1:257" s="197" customFormat="1" ht="156" x14ac:dyDescent="0.25">
      <c r="A38" s="318"/>
      <c r="B38" s="318">
        <v>2</v>
      </c>
      <c r="C38" s="96" t="s">
        <v>355</v>
      </c>
      <c r="D38" s="320" t="s">
        <v>678</v>
      </c>
      <c r="E38" s="291" t="s">
        <v>356</v>
      </c>
      <c r="F38" s="291" t="s">
        <v>357</v>
      </c>
      <c r="G38" s="50" t="s">
        <v>354</v>
      </c>
      <c r="H38" s="321"/>
      <c r="I38" s="316">
        <v>4437</v>
      </c>
      <c r="J38" s="294">
        <v>0.61</v>
      </c>
      <c r="K38" s="685">
        <v>1275</v>
      </c>
      <c r="L38" s="317">
        <v>0.28999999999999998</v>
      </c>
      <c r="M38" s="686"/>
      <c r="N38" s="218" t="s">
        <v>1012</v>
      </c>
      <c r="O38" s="218" t="s">
        <v>996</v>
      </c>
      <c r="P38" s="218" t="s">
        <v>995</v>
      </c>
      <c r="Q38" s="687"/>
      <c r="R38" s="687"/>
      <c r="S38" s="688"/>
    </row>
    <row r="39" spans="1:257" s="197" customFormat="1" ht="24.75" customHeight="1" x14ac:dyDescent="0.2">
      <c r="A39" s="318"/>
      <c r="B39" s="1121" t="s">
        <v>677</v>
      </c>
      <c r="C39" s="1144"/>
      <c r="D39" s="1144"/>
      <c r="E39" s="531"/>
      <c r="F39" s="325"/>
      <c r="G39" s="209"/>
      <c r="H39" s="101"/>
      <c r="I39" s="214"/>
      <c r="J39" s="214"/>
      <c r="K39" s="211"/>
      <c r="L39" s="101"/>
      <c r="M39" s="207">
        <f>SUM(L40:L41)/2</f>
        <v>1.42</v>
      </c>
      <c r="N39" s="230"/>
      <c r="O39" s="230"/>
      <c r="P39" s="230"/>
      <c r="Q39" s="687"/>
      <c r="R39" s="687"/>
      <c r="S39" s="688"/>
    </row>
    <row r="40" spans="1:257" s="689" customFormat="1" ht="60" x14ac:dyDescent="0.25">
      <c r="A40" s="318"/>
      <c r="B40" s="159">
        <v>1</v>
      </c>
      <c r="C40" s="291" t="s">
        <v>358</v>
      </c>
      <c r="D40" s="320" t="s">
        <v>676</v>
      </c>
      <c r="E40" s="291" t="s">
        <v>359</v>
      </c>
      <c r="F40" s="291" t="s">
        <v>360</v>
      </c>
      <c r="G40" s="43" t="s">
        <v>361</v>
      </c>
      <c r="H40" s="321">
        <v>19</v>
      </c>
      <c r="I40" s="316">
        <v>17</v>
      </c>
      <c r="J40" s="326">
        <v>0.87</v>
      </c>
      <c r="K40" s="685">
        <v>19</v>
      </c>
      <c r="L40" s="317">
        <v>1.1499999999999999</v>
      </c>
      <c r="M40" s="686"/>
      <c r="N40" s="218" t="s">
        <v>1013</v>
      </c>
      <c r="O40" s="224"/>
      <c r="P40" s="223"/>
      <c r="Q40" s="687"/>
      <c r="R40" s="687"/>
      <c r="S40" s="687"/>
      <c r="T40" s="687"/>
      <c r="U40" s="687"/>
      <c r="V40" s="687"/>
      <c r="W40" s="687"/>
      <c r="X40" s="687"/>
      <c r="Y40" s="687"/>
      <c r="Z40" s="687"/>
      <c r="AA40" s="687"/>
      <c r="AB40" s="687"/>
      <c r="AC40" s="687"/>
      <c r="AD40" s="687"/>
      <c r="AE40" s="687"/>
      <c r="AF40" s="687"/>
      <c r="AG40" s="687"/>
      <c r="AH40" s="687"/>
      <c r="AI40" s="687"/>
      <c r="AJ40" s="687"/>
      <c r="AK40" s="687"/>
      <c r="AL40" s="687"/>
      <c r="AM40" s="687"/>
      <c r="AN40" s="687"/>
      <c r="AO40" s="687"/>
      <c r="AP40" s="687"/>
      <c r="AQ40" s="687"/>
      <c r="AR40" s="687"/>
      <c r="AS40" s="687"/>
      <c r="AT40" s="687"/>
      <c r="AU40" s="687"/>
      <c r="AV40" s="687"/>
      <c r="AW40" s="687"/>
      <c r="AX40" s="687"/>
      <c r="AY40" s="687"/>
      <c r="AZ40" s="687"/>
      <c r="BA40" s="687"/>
      <c r="BB40" s="687"/>
      <c r="BC40" s="687"/>
      <c r="BD40" s="687"/>
      <c r="BE40" s="687"/>
      <c r="BF40" s="687"/>
      <c r="BG40" s="687"/>
      <c r="BH40" s="687"/>
      <c r="BI40" s="687"/>
      <c r="BJ40" s="687"/>
      <c r="BK40" s="687"/>
      <c r="BL40" s="687"/>
      <c r="BM40" s="687"/>
      <c r="BN40" s="687"/>
      <c r="BO40" s="687"/>
      <c r="BP40" s="687"/>
      <c r="BQ40" s="687"/>
      <c r="BR40" s="687"/>
      <c r="BS40" s="687"/>
      <c r="BT40" s="687"/>
      <c r="BU40" s="687"/>
      <c r="BV40" s="687"/>
      <c r="BW40" s="687"/>
      <c r="BX40" s="687"/>
      <c r="BY40" s="687"/>
      <c r="BZ40" s="687"/>
      <c r="CA40" s="687"/>
      <c r="CB40" s="687"/>
      <c r="CC40" s="687"/>
      <c r="CD40" s="687"/>
      <c r="CE40" s="687"/>
      <c r="CF40" s="687"/>
      <c r="CG40" s="687"/>
      <c r="CH40" s="687"/>
      <c r="CI40" s="687"/>
      <c r="CJ40" s="687"/>
      <c r="CK40" s="687"/>
      <c r="CL40" s="687"/>
      <c r="CM40" s="687"/>
      <c r="CN40" s="687"/>
      <c r="CO40" s="687"/>
      <c r="CP40" s="687"/>
      <c r="CQ40" s="687"/>
      <c r="CR40" s="687"/>
      <c r="CS40" s="687"/>
      <c r="CT40" s="687"/>
      <c r="CU40" s="687"/>
      <c r="CV40" s="687"/>
      <c r="CW40" s="687"/>
      <c r="CX40" s="687"/>
      <c r="CY40" s="687"/>
      <c r="CZ40" s="687"/>
      <c r="DA40" s="687"/>
      <c r="DB40" s="687"/>
      <c r="DC40" s="687"/>
      <c r="DD40" s="687"/>
      <c r="DE40" s="687"/>
      <c r="DF40" s="687"/>
      <c r="DG40" s="687"/>
      <c r="DH40" s="687"/>
      <c r="DI40" s="687"/>
      <c r="DJ40" s="687"/>
      <c r="DK40" s="687"/>
      <c r="DL40" s="687"/>
      <c r="DM40" s="687"/>
      <c r="DN40" s="687"/>
      <c r="DO40" s="687"/>
      <c r="DP40" s="687"/>
      <c r="DQ40" s="687"/>
      <c r="DR40" s="687"/>
      <c r="DS40" s="687"/>
      <c r="DT40" s="687"/>
      <c r="DU40" s="687"/>
      <c r="DV40" s="687"/>
      <c r="DW40" s="687"/>
      <c r="DX40" s="687"/>
      <c r="DY40" s="687"/>
      <c r="DZ40" s="687"/>
      <c r="EA40" s="687"/>
      <c r="EB40" s="687"/>
      <c r="EC40" s="687"/>
      <c r="ED40" s="687"/>
      <c r="EE40" s="687"/>
      <c r="EF40" s="687"/>
      <c r="EG40" s="687"/>
      <c r="EH40" s="687"/>
      <c r="EI40" s="687"/>
      <c r="EJ40" s="687"/>
      <c r="EK40" s="687"/>
      <c r="EL40" s="687"/>
      <c r="EM40" s="687"/>
      <c r="EN40" s="687"/>
      <c r="EO40" s="687"/>
      <c r="EP40" s="687"/>
      <c r="EQ40" s="687"/>
      <c r="ER40" s="687"/>
      <c r="ES40" s="687"/>
      <c r="ET40" s="687"/>
      <c r="EU40" s="687"/>
      <c r="EV40" s="687"/>
      <c r="EW40" s="687"/>
      <c r="EX40" s="687"/>
      <c r="EY40" s="687"/>
      <c r="EZ40" s="687"/>
      <c r="FA40" s="687"/>
      <c r="FB40" s="687"/>
      <c r="FC40" s="687"/>
      <c r="FD40" s="687"/>
      <c r="FE40" s="687"/>
      <c r="FF40" s="687"/>
      <c r="FG40" s="687"/>
      <c r="FH40" s="687"/>
      <c r="FI40" s="687"/>
      <c r="FJ40" s="687"/>
      <c r="FK40" s="687"/>
      <c r="FL40" s="687"/>
      <c r="FM40" s="687"/>
      <c r="FN40" s="687"/>
      <c r="FO40" s="687"/>
      <c r="FP40" s="687"/>
      <c r="FQ40" s="687"/>
      <c r="FR40" s="687"/>
      <c r="FS40" s="687"/>
      <c r="FT40" s="687"/>
      <c r="FU40" s="687"/>
      <c r="FV40" s="687"/>
      <c r="FW40" s="687"/>
      <c r="FX40" s="687"/>
      <c r="FY40" s="687"/>
      <c r="FZ40" s="687"/>
      <c r="GA40" s="687"/>
      <c r="GB40" s="687"/>
      <c r="GC40" s="687"/>
      <c r="GD40" s="687"/>
      <c r="GE40" s="687"/>
      <c r="GF40" s="687"/>
      <c r="GG40" s="687"/>
      <c r="GH40" s="687"/>
      <c r="GI40" s="687"/>
      <c r="GJ40" s="687"/>
      <c r="GK40" s="687"/>
      <c r="GL40" s="687"/>
      <c r="GM40" s="687"/>
      <c r="GN40" s="687"/>
      <c r="GO40" s="687"/>
      <c r="GP40" s="687"/>
      <c r="GQ40" s="687"/>
      <c r="GR40" s="687"/>
      <c r="GS40" s="687"/>
      <c r="GT40" s="687"/>
      <c r="GU40" s="687"/>
      <c r="GV40" s="687"/>
      <c r="GW40" s="687"/>
      <c r="GX40" s="687"/>
      <c r="GY40" s="687"/>
      <c r="GZ40" s="687"/>
      <c r="HA40" s="687"/>
      <c r="HB40" s="687"/>
      <c r="HC40" s="687"/>
      <c r="HD40" s="687"/>
      <c r="HE40" s="687"/>
      <c r="HF40" s="687"/>
      <c r="HG40" s="687"/>
      <c r="HH40" s="687"/>
      <c r="HI40" s="687"/>
      <c r="HJ40" s="687"/>
      <c r="HK40" s="687"/>
      <c r="HL40" s="687"/>
      <c r="HM40" s="687"/>
      <c r="HN40" s="687"/>
      <c r="HO40" s="687"/>
      <c r="HP40" s="687"/>
      <c r="HQ40" s="687"/>
      <c r="HR40" s="687"/>
      <c r="HS40" s="687"/>
      <c r="HT40" s="687"/>
      <c r="HU40" s="687"/>
      <c r="HV40" s="687"/>
      <c r="HW40" s="687"/>
      <c r="HX40" s="687"/>
      <c r="HY40" s="687"/>
      <c r="HZ40" s="687"/>
      <c r="IA40" s="687"/>
      <c r="IB40" s="687"/>
      <c r="IC40" s="687"/>
      <c r="ID40" s="687"/>
      <c r="IE40" s="687"/>
      <c r="IF40" s="687"/>
      <c r="IG40" s="687"/>
      <c r="IH40" s="687"/>
      <c r="II40" s="687"/>
      <c r="IJ40" s="687"/>
      <c r="IK40" s="687"/>
      <c r="IL40" s="687"/>
      <c r="IM40" s="687"/>
      <c r="IN40" s="687"/>
      <c r="IO40" s="687"/>
      <c r="IP40" s="687"/>
      <c r="IQ40" s="687"/>
      <c r="IR40" s="687"/>
      <c r="IS40" s="687"/>
      <c r="IT40" s="687"/>
      <c r="IU40" s="687"/>
      <c r="IV40" s="687"/>
      <c r="IW40" s="687"/>
    </row>
    <row r="41" spans="1:257" s="689" customFormat="1" ht="132" x14ac:dyDescent="0.25">
      <c r="A41" s="318"/>
      <c r="B41" s="159">
        <v>2</v>
      </c>
      <c r="C41" s="291" t="s">
        <v>362</v>
      </c>
      <c r="D41" s="320" t="s">
        <v>363</v>
      </c>
      <c r="E41" s="291" t="s">
        <v>364</v>
      </c>
      <c r="F41" s="291" t="s">
        <v>364</v>
      </c>
      <c r="G41" s="43" t="s">
        <v>361</v>
      </c>
      <c r="H41" s="321">
        <v>19</v>
      </c>
      <c r="I41" s="316">
        <v>11</v>
      </c>
      <c r="J41" s="326">
        <v>0.59</v>
      </c>
      <c r="K41" s="685">
        <v>19</v>
      </c>
      <c r="L41" s="317">
        <v>1.69</v>
      </c>
      <c r="M41" s="686"/>
      <c r="N41" s="218" t="s">
        <v>1013</v>
      </c>
      <c r="O41" s="221"/>
      <c r="P41" s="221"/>
      <c r="Q41" s="687"/>
      <c r="R41" s="687"/>
      <c r="S41" s="687"/>
      <c r="T41" s="687"/>
      <c r="U41" s="687"/>
      <c r="V41" s="687"/>
      <c r="W41" s="687"/>
      <c r="X41" s="687"/>
      <c r="Y41" s="687"/>
      <c r="Z41" s="687"/>
      <c r="AA41" s="687"/>
      <c r="AB41" s="687"/>
      <c r="AC41" s="687"/>
      <c r="AD41" s="687"/>
      <c r="AE41" s="687"/>
      <c r="AF41" s="687"/>
      <c r="AG41" s="687"/>
      <c r="AH41" s="687"/>
      <c r="AI41" s="687"/>
      <c r="AJ41" s="687"/>
      <c r="AK41" s="687"/>
      <c r="AL41" s="687"/>
      <c r="AM41" s="687"/>
      <c r="AN41" s="687"/>
      <c r="AO41" s="687"/>
      <c r="AP41" s="687"/>
      <c r="AQ41" s="687"/>
      <c r="AR41" s="687"/>
      <c r="AS41" s="687"/>
      <c r="AT41" s="687"/>
      <c r="AU41" s="687"/>
      <c r="AV41" s="687"/>
      <c r="AW41" s="687"/>
      <c r="AX41" s="687"/>
      <c r="AY41" s="687"/>
      <c r="AZ41" s="687"/>
      <c r="BA41" s="687"/>
      <c r="BB41" s="687"/>
      <c r="BC41" s="687"/>
      <c r="BD41" s="687"/>
      <c r="BE41" s="687"/>
      <c r="BF41" s="687"/>
      <c r="BG41" s="687"/>
      <c r="BH41" s="687"/>
      <c r="BI41" s="687"/>
      <c r="BJ41" s="687"/>
      <c r="BK41" s="687"/>
      <c r="BL41" s="687"/>
      <c r="BM41" s="687"/>
      <c r="BN41" s="687"/>
      <c r="BO41" s="687"/>
      <c r="BP41" s="687"/>
      <c r="BQ41" s="687"/>
      <c r="BR41" s="687"/>
      <c r="BS41" s="687"/>
      <c r="BT41" s="687"/>
      <c r="BU41" s="687"/>
      <c r="BV41" s="687"/>
      <c r="BW41" s="687"/>
      <c r="BX41" s="687"/>
      <c r="BY41" s="687"/>
      <c r="BZ41" s="687"/>
      <c r="CA41" s="687"/>
      <c r="CB41" s="687"/>
      <c r="CC41" s="687"/>
      <c r="CD41" s="687"/>
      <c r="CE41" s="687"/>
      <c r="CF41" s="687"/>
      <c r="CG41" s="687"/>
      <c r="CH41" s="687"/>
      <c r="CI41" s="687"/>
      <c r="CJ41" s="687"/>
      <c r="CK41" s="687"/>
      <c r="CL41" s="687"/>
      <c r="CM41" s="687"/>
      <c r="CN41" s="687"/>
      <c r="CO41" s="687"/>
      <c r="CP41" s="687"/>
      <c r="CQ41" s="687"/>
      <c r="CR41" s="687"/>
      <c r="CS41" s="687"/>
      <c r="CT41" s="687"/>
      <c r="CU41" s="687"/>
      <c r="CV41" s="687"/>
      <c r="CW41" s="687"/>
      <c r="CX41" s="687"/>
      <c r="CY41" s="687"/>
      <c r="CZ41" s="687"/>
      <c r="DA41" s="687"/>
      <c r="DB41" s="687"/>
      <c r="DC41" s="687"/>
      <c r="DD41" s="687"/>
      <c r="DE41" s="687"/>
      <c r="DF41" s="687"/>
      <c r="DG41" s="687"/>
      <c r="DH41" s="687"/>
      <c r="DI41" s="687"/>
      <c r="DJ41" s="687"/>
      <c r="DK41" s="687"/>
      <c r="DL41" s="687"/>
      <c r="DM41" s="687"/>
      <c r="DN41" s="687"/>
      <c r="DO41" s="687"/>
      <c r="DP41" s="687"/>
      <c r="DQ41" s="687"/>
      <c r="DR41" s="687"/>
      <c r="DS41" s="687"/>
      <c r="DT41" s="687"/>
      <c r="DU41" s="687"/>
      <c r="DV41" s="687"/>
      <c r="DW41" s="687"/>
      <c r="DX41" s="687"/>
      <c r="DY41" s="687"/>
      <c r="DZ41" s="687"/>
      <c r="EA41" s="687"/>
      <c r="EB41" s="687"/>
      <c r="EC41" s="687"/>
      <c r="ED41" s="687"/>
      <c r="EE41" s="687"/>
      <c r="EF41" s="687"/>
      <c r="EG41" s="687"/>
      <c r="EH41" s="687"/>
      <c r="EI41" s="687"/>
      <c r="EJ41" s="687"/>
      <c r="EK41" s="687"/>
      <c r="EL41" s="687"/>
      <c r="EM41" s="687"/>
      <c r="EN41" s="687"/>
      <c r="EO41" s="687"/>
      <c r="EP41" s="687"/>
      <c r="EQ41" s="687"/>
      <c r="ER41" s="687"/>
      <c r="ES41" s="687"/>
      <c r="ET41" s="687"/>
      <c r="EU41" s="687"/>
      <c r="EV41" s="687"/>
      <c r="EW41" s="687"/>
      <c r="EX41" s="687"/>
      <c r="EY41" s="687"/>
      <c r="EZ41" s="687"/>
      <c r="FA41" s="687"/>
      <c r="FB41" s="687"/>
      <c r="FC41" s="687"/>
      <c r="FD41" s="687"/>
      <c r="FE41" s="687"/>
      <c r="FF41" s="687"/>
      <c r="FG41" s="687"/>
      <c r="FH41" s="687"/>
      <c r="FI41" s="687"/>
      <c r="FJ41" s="687"/>
      <c r="FK41" s="687"/>
      <c r="FL41" s="687"/>
      <c r="FM41" s="687"/>
      <c r="FN41" s="687"/>
      <c r="FO41" s="687"/>
      <c r="FP41" s="687"/>
      <c r="FQ41" s="687"/>
      <c r="FR41" s="687"/>
      <c r="FS41" s="687"/>
      <c r="FT41" s="687"/>
      <c r="FU41" s="687"/>
      <c r="FV41" s="687"/>
      <c r="FW41" s="687"/>
      <c r="FX41" s="687"/>
      <c r="FY41" s="687"/>
      <c r="FZ41" s="687"/>
      <c r="GA41" s="687"/>
      <c r="GB41" s="687"/>
      <c r="GC41" s="687"/>
      <c r="GD41" s="687"/>
      <c r="GE41" s="687"/>
      <c r="GF41" s="687"/>
      <c r="GG41" s="687"/>
      <c r="GH41" s="687"/>
      <c r="GI41" s="687"/>
      <c r="GJ41" s="687"/>
      <c r="GK41" s="687"/>
      <c r="GL41" s="687"/>
      <c r="GM41" s="687"/>
      <c r="GN41" s="687"/>
      <c r="GO41" s="687"/>
      <c r="GP41" s="687"/>
      <c r="GQ41" s="687"/>
      <c r="GR41" s="687"/>
      <c r="GS41" s="687"/>
      <c r="GT41" s="687"/>
      <c r="GU41" s="687"/>
      <c r="GV41" s="687"/>
      <c r="GW41" s="687"/>
      <c r="GX41" s="687"/>
      <c r="GY41" s="687"/>
      <c r="GZ41" s="687"/>
      <c r="HA41" s="687"/>
      <c r="HB41" s="687"/>
      <c r="HC41" s="687"/>
      <c r="HD41" s="687"/>
      <c r="HE41" s="687"/>
      <c r="HF41" s="687"/>
      <c r="HG41" s="687"/>
      <c r="HH41" s="687"/>
      <c r="HI41" s="687"/>
      <c r="HJ41" s="687"/>
      <c r="HK41" s="687"/>
      <c r="HL41" s="687"/>
      <c r="HM41" s="687"/>
      <c r="HN41" s="687"/>
      <c r="HO41" s="687"/>
      <c r="HP41" s="687"/>
      <c r="HQ41" s="687"/>
      <c r="HR41" s="687"/>
      <c r="HS41" s="687"/>
      <c r="HT41" s="687"/>
      <c r="HU41" s="687"/>
      <c r="HV41" s="687"/>
      <c r="HW41" s="687"/>
      <c r="HX41" s="687"/>
      <c r="HY41" s="687"/>
      <c r="HZ41" s="687"/>
      <c r="IA41" s="687"/>
      <c r="IB41" s="687"/>
      <c r="IC41" s="687"/>
      <c r="ID41" s="687"/>
      <c r="IE41" s="687"/>
      <c r="IF41" s="687"/>
      <c r="IG41" s="687"/>
      <c r="IH41" s="687"/>
      <c r="II41" s="687"/>
      <c r="IJ41" s="687"/>
      <c r="IK41" s="687"/>
      <c r="IL41" s="687"/>
      <c r="IM41" s="687"/>
      <c r="IN41" s="687"/>
      <c r="IO41" s="687"/>
      <c r="IP41" s="687"/>
      <c r="IQ41" s="687"/>
      <c r="IR41" s="687"/>
      <c r="IS41" s="687"/>
      <c r="IT41" s="687"/>
      <c r="IU41" s="687"/>
      <c r="IV41" s="687"/>
      <c r="IW41" s="687"/>
    </row>
    <row r="42" spans="1:257" s="689" customFormat="1" ht="24.75" customHeight="1" x14ac:dyDescent="0.2">
      <c r="A42" s="318"/>
      <c r="B42" s="1149" t="s">
        <v>675</v>
      </c>
      <c r="C42" s="1150"/>
      <c r="D42" s="1151"/>
      <c r="E42" s="327"/>
      <c r="F42" s="325"/>
      <c r="G42" s="209"/>
      <c r="H42" s="101"/>
      <c r="I42" s="214"/>
      <c r="J42" s="214"/>
      <c r="K42" s="211"/>
      <c r="L42" s="101"/>
      <c r="M42" s="207">
        <f>SUM(L43:L45)/3</f>
        <v>0.94666666666666677</v>
      </c>
      <c r="N42" s="230"/>
      <c r="O42" s="230"/>
      <c r="P42" s="230"/>
      <c r="Q42" s="687"/>
      <c r="R42" s="687"/>
      <c r="S42" s="687"/>
      <c r="T42" s="687"/>
      <c r="U42" s="687"/>
      <c r="V42" s="687"/>
      <c r="W42" s="687"/>
      <c r="X42" s="687"/>
      <c r="Y42" s="687"/>
      <c r="Z42" s="687"/>
      <c r="AA42" s="687"/>
      <c r="AB42" s="687"/>
      <c r="AC42" s="687"/>
      <c r="AD42" s="687"/>
      <c r="AE42" s="687"/>
      <c r="AF42" s="687"/>
      <c r="AG42" s="687"/>
      <c r="AH42" s="687"/>
      <c r="AI42" s="687"/>
      <c r="AJ42" s="687"/>
      <c r="AK42" s="687"/>
      <c r="AL42" s="687"/>
      <c r="AM42" s="687"/>
      <c r="AN42" s="687"/>
      <c r="AO42" s="687"/>
      <c r="AP42" s="687"/>
      <c r="AQ42" s="687"/>
      <c r="AR42" s="687"/>
      <c r="AS42" s="687"/>
      <c r="AT42" s="687"/>
      <c r="AU42" s="687"/>
      <c r="AV42" s="687"/>
      <c r="AW42" s="687"/>
      <c r="AX42" s="687"/>
      <c r="AY42" s="687"/>
      <c r="AZ42" s="687"/>
      <c r="BA42" s="687"/>
      <c r="BB42" s="687"/>
      <c r="BC42" s="687"/>
      <c r="BD42" s="687"/>
      <c r="BE42" s="687"/>
      <c r="BF42" s="687"/>
      <c r="BG42" s="687"/>
      <c r="BH42" s="687"/>
      <c r="BI42" s="687"/>
      <c r="BJ42" s="687"/>
      <c r="BK42" s="687"/>
      <c r="BL42" s="687"/>
      <c r="BM42" s="687"/>
      <c r="BN42" s="687"/>
      <c r="BO42" s="687"/>
      <c r="BP42" s="687"/>
      <c r="BQ42" s="687"/>
      <c r="BR42" s="687"/>
      <c r="BS42" s="687"/>
      <c r="BT42" s="687"/>
      <c r="BU42" s="687"/>
      <c r="BV42" s="687"/>
      <c r="BW42" s="687"/>
      <c r="BX42" s="687"/>
      <c r="BY42" s="687"/>
      <c r="BZ42" s="687"/>
      <c r="CA42" s="687"/>
      <c r="CB42" s="687"/>
      <c r="CC42" s="687"/>
      <c r="CD42" s="687"/>
      <c r="CE42" s="687"/>
      <c r="CF42" s="687"/>
      <c r="CG42" s="687"/>
      <c r="CH42" s="687"/>
      <c r="CI42" s="687"/>
      <c r="CJ42" s="687"/>
      <c r="CK42" s="687"/>
      <c r="CL42" s="687"/>
      <c r="CM42" s="687"/>
      <c r="CN42" s="687"/>
      <c r="CO42" s="687"/>
      <c r="CP42" s="687"/>
      <c r="CQ42" s="687"/>
      <c r="CR42" s="687"/>
      <c r="CS42" s="687"/>
      <c r="CT42" s="687"/>
      <c r="CU42" s="687"/>
      <c r="CV42" s="687"/>
      <c r="CW42" s="687"/>
      <c r="CX42" s="687"/>
      <c r="CY42" s="687"/>
      <c r="CZ42" s="687"/>
      <c r="DA42" s="687"/>
      <c r="DB42" s="687"/>
      <c r="DC42" s="687"/>
      <c r="DD42" s="687"/>
      <c r="DE42" s="687"/>
      <c r="DF42" s="687"/>
      <c r="DG42" s="687"/>
      <c r="DH42" s="687"/>
      <c r="DI42" s="687"/>
      <c r="DJ42" s="687"/>
      <c r="DK42" s="687"/>
      <c r="DL42" s="687"/>
      <c r="DM42" s="687"/>
      <c r="DN42" s="687"/>
      <c r="DO42" s="687"/>
      <c r="DP42" s="687"/>
      <c r="DQ42" s="687"/>
      <c r="DR42" s="687"/>
      <c r="DS42" s="687"/>
      <c r="DT42" s="687"/>
      <c r="DU42" s="687"/>
      <c r="DV42" s="687"/>
      <c r="DW42" s="687"/>
      <c r="DX42" s="687"/>
      <c r="DY42" s="687"/>
      <c r="DZ42" s="687"/>
      <c r="EA42" s="687"/>
      <c r="EB42" s="687"/>
      <c r="EC42" s="687"/>
      <c r="ED42" s="687"/>
      <c r="EE42" s="687"/>
      <c r="EF42" s="687"/>
      <c r="EG42" s="687"/>
      <c r="EH42" s="687"/>
      <c r="EI42" s="687"/>
      <c r="EJ42" s="687"/>
      <c r="EK42" s="687"/>
      <c r="EL42" s="687"/>
      <c r="EM42" s="687"/>
      <c r="EN42" s="687"/>
      <c r="EO42" s="687"/>
      <c r="EP42" s="687"/>
      <c r="EQ42" s="687"/>
      <c r="ER42" s="687"/>
      <c r="ES42" s="687"/>
      <c r="ET42" s="687"/>
      <c r="EU42" s="687"/>
      <c r="EV42" s="687"/>
      <c r="EW42" s="687"/>
      <c r="EX42" s="687"/>
      <c r="EY42" s="687"/>
      <c r="EZ42" s="687"/>
      <c r="FA42" s="687"/>
      <c r="FB42" s="687"/>
      <c r="FC42" s="687"/>
      <c r="FD42" s="687"/>
      <c r="FE42" s="687"/>
      <c r="FF42" s="687"/>
      <c r="FG42" s="687"/>
      <c r="FH42" s="687"/>
      <c r="FI42" s="687"/>
      <c r="FJ42" s="687"/>
      <c r="FK42" s="687"/>
      <c r="FL42" s="687"/>
      <c r="FM42" s="687"/>
      <c r="FN42" s="687"/>
      <c r="FO42" s="687"/>
      <c r="FP42" s="687"/>
      <c r="FQ42" s="687"/>
      <c r="FR42" s="687"/>
      <c r="FS42" s="687"/>
      <c r="FT42" s="687"/>
      <c r="FU42" s="687"/>
      <c r="FV42" s="687"/>
      <c r="FW42" s="687"/>
      <c r="FX42" s="687"/>
      <c r="FY42" s="687"/>
      <c r="FZ42" s="687"/>
      <c r="GA42" s="687"/>
      <c r="GB42" s="687"/>
      <c r="GC42" s="687"/>
      <c r="GD42" s="687"/>
      <c r="GE42" s="687"/>
      <c r="GF42" s="687"/>
      <c r="GG42" s="687"/>
      <c r="GH42" s="687"/>
      <c r="GI42" s="687"/>
      <c r="GJ42" s="687"/>
      <c r="GK42" s="687"/>
      <c r="GL42" s="687"/>
      <c r="GM42" s="687"/>
      <c r="GN42" s="687"/>
      <c r="GO42" s="687"/>
      <c r="GP42" s="687"/>
      <c r="GQ42" s="687"/>
      <c r="GR42" s="687"/>
      <c r="GS42" s="687"/>
      <c r="GT42" s="687"/>
      <c r="GU42" s="687"/>
      <c r="GV42" s="687"/>
      <c r="GW42" s="687"/>
      <c r="GX42" s="687"/>
      <c r="GY42" s="687"/>
      <c r="GZ42" s="687"/>
      <c r="HA42" s="687"/>
      <c r="HB42" s="687"/>
      <c r="HC42" s="687"/>
      <c r="HD42" s="687"/>
      <c r="HE42" s="687"/>
      <c r="HF42" s="687"/>
      <c r="HG42" s="687"/>
      <c r="HH42" s="687"/>
      <c r="HI42" s="687"/>
      <c r="HJ42" s="687"/>
      <c r="HK42" s="687"/>
      <c r="HL42" s="687"/>
      <c r="HM42" s="687"/>
      <c r="HN42" s="687"/>
      <c r="HO42" s="687"/>
      <c r="HP42" s="687"/>
      <c r="HQ42" s="687"/>
      <c r="HR42" s="687"/>
      <c r="HS42" s="687"/>
      <c r="HT42" s="687"/>
      <c r="HU42" s="687"/>
      <c r="HV42" s="687"/>
      <c r="HW42" s="687"/>
      <c r="HX42" s="687"/>
      <c r="HY42" s="687"/>
      <c r="HZ42" s="687"/>
      <c r="IA42" s="687"/>
      <c r="IB42" s="687"/>
      <c r="IC42" s="687"/>
      <c r="ID42" s="687"/>
      <c r="IE42" s="687"/>
      <c r="IF42" s="687"/>
      <c r="IG42" s="687"/>
      <c r="IH42" s="687"/>
      <c r="II42" s="687"/>
      <c r="IJ42" s="687"/>
      <c r="IK42" s="687"/>
      <c r="IL42" s="687"/>
      <c r="IM42" s="687"/>
      <c r="IN42" s="687"/>
      <c r="IO42" s="687"/>
      <c r="IP42" s="687"/>
      <c r="IQ42" s="687"/>
      <c r="IR42" s="687"/>
      <c r="IS42" s="687"/>
      <c r="IT42" s="687"/>
      <c r="IU42" s="687"/>
      <c r="IV42" s="687"/>
      <c r="IW42" s="687"/>
    </row>
    <row r="43" spans="1:257" s="689" customFormat="1" ht="71.25" customHeight="1" x14ac:dyDescent="0.25">
      <c r="A43" s="318"/>
      <c r="B43" s="159">
        <v>1</v>
      </c>
      <c r="C43" s="96" t="s">
        <v>365</v>
      </c>
      <c r="D43" s="322" t="s">
        <v>366</v>
      </c>
      <c r="E43" s="96" t="s">
        <v>367</v>
      </c>
      <c r="F43" s="96" t="s">
        <v>368</v>
      </c>
      <c r="G43" s="43" t="s">
        <v>202</v>
      </c>
      <c r="H43" s="321">
        <v>100</v>
      </c>
      <c r="I43" s="316">
        <v>10</v>
      </c>
      <c r="J43" s="326">
        <v>0.1</v>
      </c>
      <c r="K43" s="690">
        <v>115</v>
      </c>
      <c r="L43" s="317">
        <v>1.1499999999999999</v>
      </c>
      <c r="M43" s="686"/>
      <c r="N43" s="218" t="s">
        <v>1188</v>
      </c>
      <c r="O43" s="223"/>
      <c r="P43" s="223"/>
      <c r="Q43" s="687"/>
      <c r="R43" s="687"/>
      <c r="S43" s="687"/>
      <c r="T43" s="687"/>
      <c r="U43" s="687"/>
      <c r="V43" s="687"/>
      <c r="W43" s="687"/>
      <c r="X43" s="687"/>
      <c r="Y43" s="687"/>
      <c r="Z43" s="687"/>
      <c r="AA43" s="687"/>
      <c r="AB43" s="687"/>
      <c r="AC43" s="687"/>
      <c r="AD43" s="687"/>
      <c r="AE43" s="687"/>
      <c r="AF43" s="687"/>
      <c r="AG43" s="687"/>
      <c r="AH43" s="687"/>
      <c r="AI43" s="687"/>
      <c r="AJ43" s="687"/>
      <c r="AK43" s="687"/>
      <c r="AL43" s="687"/>
      <c r="AM43" s="687"/>
      <c r="AN43" s="687"/>
      <c r="AO43" s="687"/>
      <c r="AP43" s="687"/>
      <c r="AQ43" s="687"/>
      <c r="AR43" s="687"/>
      <c r="AS43" s="687"/>
      <c r="AT43" s="687"/>
      <c r="AU43" s="687"/>
      <c r="AV43" s="687"/>
      <c r="AW43" s="687"/>
      <c r="AX43" s="687"/>
      <c r="AY43" s="687"/>
      <c r="AZ43" s="687"/>
      <c r="BA43" s="687"/>
      <c r="BB43" s="687"/>
      <c r="BC43" s="687"/>
      <c r="BD43" s="687"/>
      <c r="BE43" s="687"/>
      <c r="BF43" s="687"/>
      <c r="BG43" s="687"/>
      <c r="BH43" s="687"/>
      <c r="BI43" s="687"/>
      <c r="BJ43" s="687"/>
      <c r="BK43" s="687"/>
      <c r="BL43" s="687"/>
      <c r="BM43" s="687"/>
      <c r="BN43" s="687"/>
      <c r="BO43" s="687"/>
      <c r="BP43" s="687"/>
      <c r="BQ43" s="687"/>
      <c r="BR43" s="687"/>
      <c r="BS43" s="687"/>
      <c r="BT43" s="687"/>
      <c r="BU43" s="687"/>
      <c r="BV43" s="687"/>
      <c r="BW43" s="687"/>
      <c r="BX43" s="687"/>
      <c r="BY43" s="687"/>
      <c r="BZ43" s="687"/>
      <c r="CA43" s="687"/>
      <c r="CB43" s="687"/>
      <c r="CC43" s="687"/>
      <c r="CD43" s="687"/>
      <c r="CE43" s="687"/>
      <c r="CF43" s="687"/>
      <c r="CG43" s="687"/>
      <c r="CH43" s="687"/>
      <c r="CI43" s="687"/>
      <c r="CJ43" s="687"/>
      <c r="CK43" s="687"/>
      <c r="CL43" s="687"/>
      <c r="CM43" s="687"/>
      <c r="CN43" s="687"/>
      <c r="CO43" s="687"/>
      <c r="CP43" s="687"/>
      <c r="CQ43" s="687"/>
      <c r="CR43" s="687"/>
      <c r="CS43" s="687"/>
      <c r="CT43" s="687"/>
      <c r="CU43" s="687"/>
      <c r="CV43" s="687"/>
      <c r="CW43" s="687"/>
      <c r="CX43" s="687"/>
      <c r="CY43" s="687"/>
      <c r="CZ43" s="687"/>
      <c r="DA43" s="687"/>
      <c r="DB43" s="687"/>
      <c r="DC43" s="687"/>
      <c r="DD43" s="687"/>
      <c r="DE43" s="687"/>
      <c r="DF43" s="687"/>
      <c r="DG43" s="687"/>
      <c r="DH43" s="687"/>
      <c r="DI43" s="687"/>
      <c r="DJ43" s="687"/>
      <c r="DK43" s="687"/>
      <c r="DL43" s="687"/>
      <c r="DM43" s="687"/>
      <c r="DN43" s="687"/>
      <c r="DO43" s="687"/>
      <c r="DP43" s="687"/>
      <c r="DQ43" s="687"/>
      <c r="DR43" s="687"/>
      <c r="DS43" s="687"/>
      <c r="DT43" s="687"/>
      <c r="DU43" s="687"/>
      <c r="DV43" s="687"/>
      <c r="DW43" s="687"/>
      <c r="DX43" s="687"/>
      <c r="DY43" s="687"/>
      <c r="DZ43" s="687"/>
      <c r="EA43" s="687"/>
      <c r="EB43" s="687"/>
      <c r="EC43" s="687"/>
      <c r="ED43" s="687"/>
      <c r="EE43" s="687"/>
      <c r="EF43" s="687"/>
      <c r="EG43" s="687"/>
      <c r="EH43" s="687"/>
      <c r="EI43" s="687"/>
      <c r="EJ43" s="687"/>
      <c r="EK43" s="687"/>
      <c r="EL43" s="687"/>
      <c r="EM43" s="687"/>
      <c r="EN43" s="687"/>
      <c r="EO43" s="687"/>
      <c r="EP43" s="687"/>
      <c r="EQ43" s="687"/>
      <c r="ER43" s="687"/>
      <c r="ES43" s="687"/>
      <c r="ET43" s="687"/>
      <c r="EU43" s="687"/>
      <c r="EV43" s="687"/>
      <c r="EW43" s="687"/>
      <c r="EX43" s="687"/>
      <c r="EY43" s="687"/>
      <c r="EZ43" s="687"/>
      <c r="FA43" s="687"/>
      <c r="FB43" s="687"/>
      <c r="FC43" s="687"/>
      <c r="FD43" s="687"/>
      <c r="FE43" s="687"/>
      <c r="FF43" s="687"/>
      <c r="FG43" s="687"/>
      <c r="FH43" s="687"/>
      <c r="FI43" s="687"/>
      <c r="FJ43" s="687"/>
      <c r="FK43" s="687"/>
      <c r="FL43" s="687"/>
      <c r="FM43" s="687"/>
      <c r="FN43" s="687"/>
      <c r="FO43" s="687"/>
      <c r="FP43" s="687"/>
      <c r="FQ43" s="687"/>
      <c r="FR43" s="687"/>
      <c r="FS43" s="687"/>
      <c r="FT43" s="687"/>
      <c r="FU43" s="687"/>
      <c r="FV43" s="687"/>
      <c r="FW43" s="687"/>
      <c r="FX43" s="687"/>
      <c r="FY43" s="687"/>
      <c r="FZ43" s="687"/>
      <c r="GA43" s="687"/>
      <c r="GB43" s="687"/>
      <c r="GC43" s="687"/>
      <c r="GD43" s="687"/>
      <c r="GE43" s="687"/>
      <c r="GF43" s="687"/>
      <c r="GG43" s="687"/>
      <c r="GH43" s="687"/>
      <c r="GI43" s="687"/>
      <c r="GJ43" s="687"/>
      <c r="GK43" s="687"/>
      <c r="GL43" s="687"/>
      <c r="GM43" s="687"/>
      <c r="GN43" s="687"/>
      <c r="GO43" s="687"/>
      <c r="GP43" s="687"/>
      <c r="GQ43" s="687"/>
      <c r="GR43" s="687"/>
      <c r="GS43" s="687"/>
      <c r="GT43" s="687"/>
      <c r="GU43" s="687"/>
      <c r="GV43" s="687"/>
      <c r="GW43" s="687"/>
      <c r="GX43" s="687"/>
      <c r="GY43" s="687"/>
      <c r="GZ43" s="687"/>
      <c r="HA43" s="687"/>
      <c r="HB43" s="687"/>
      <c r="HC43" s="687"/>
      <c r="HD43" s="687"/>
      <c r="HE43" s="687"/>
      <c r="HF43" s="687"/>
      <c r="HG43" s="687"/>
      <c r="HH43" s="687"/>
      <c r="HI43" s="687"/>
      <c r="HJ43" s="687"/>
      <c r="HK43" s="687"/>
      <c r="HL43" s="687"/>
      <c r="HM43" s="687"/>
      <c r="HN43" s="687"/>
      <c r="HO43" s="687"/>
      <c r="HP43" s="687"/>
      <c r="HQ43" s="687"/>
      <c r="HR43" s="687"/>
      <c r="HS43" s="687"/>
      <c r="HT43" s="687"/>
      <c r="HU43" s="687"/>
      <c r="HV43" s="687"/>
      <c r="HW43" s="687"/>
      <c r="HX43" s="687"/>
      <c r="HY43" s="687"/>
      <c r="HZ43" s="687"/>
      <c r="IA43" s="687"/>
      <c r="IB43" s="687"/>
      <c r="IC43" s="687"/>
      <c r="ID43" s="687"/>
      <c r="IE43" s="687"/>
      <c r="IF43" s="687"/>
      <c r="IG43" s="687"/>
      <c r="IH43" s="687"/>
      <c r="II43" s="687"/>
      <c r="IJ43" s="687"/>
      <c r="IK43" s="687"/>
      <c r="IL43" s="687"/>
      <c r="IM43" s="687"/>
      <c r="IN43" s="687"/>
      <c r="IO43" s="687"/>
      <c r="IP43" s="687"/>
      <c r="IQ43" s="687"/>
      <c r="IR43" s="687"/>
      <c r="IS43" s="687"/>
      <c r="IT43" s="687"/>
      <c r="IU43" s="687"/>
      <c r="IV43" s="687"/>
      <c r="IW43" s="687"/>
    </row>
    <row r="44" spans="1:257" s="689" customFormat="1" ht="48" x14ac:dyDescent="0.25">
      <c r="A44" s="318"/>
      <c r="B44" s="159">
        <v>2</v>
      </c>
      <c r="C44" s="96" t="s">
        <v>369</v>
      </c>
      <c r="D44" s="320" t="s">
        <v>370</v>
      </c>
      <c r="E44" s="291" t="s">
        <v>371</v>
      </c>
      <c r="F44" s="291" t="s">
        <v>372</v>
      </c>
      <c r="G44" s="43" t="s">
        <v>209</v>
      </c>
      <c r="H44" s="321">
        <v>100</v>
      </c>
      <c r="I44" s="316">
        <v>40</v>
      </c>
      <c r="J44" s="326">
        <v>0.4</v>
      </c>
      <c r="K44" s="690">
        <v>91</v>
      </c>
      <c r="L44" s="317">
        <v>1.01</v>
      </c>
      <c r="M44" s="686"/>
      <c r="N44" s="224" t="s">
        <v>1188</v>
      </c>
      <c r="O44" s="247"/>
      <c r="P44" s="222"/>
      <c r="Q44" s="687"/>
      <c r="R44" s="687"/>
      <c r="S44" s="687"/>
      <c r="T44" s="687"/>
      <c r="U44" s="687"/>
      <c r="V44" s="687"/>
      <c r="W44" s="687"/>
      <c r="X44" s="687"/>
      <c r="Y44" s="687"/>
      <c r="Z44" s="687"/>
      <c r="AA44" s="687"/>
      <c r="AB44" s="687"/>
      <c r="AC44" s="687"/>
      <c r="AD44" s="687"/>
      <c r="AE44" s="687"/>
      <c r="AF44" s="687"/>
      <c r="AG44" s="687"/>
      <c r="AH44" s="687"/>
      <c r="AI44" s="687"/>
      <c r="AJ44" s="687"/>
      <c r="AK44" s="687"/>
      <c r="AL44" s="687"/>
      <c r="AM44" s="687"/>
      <c r="AN44" s="687"/>
      <c r="AO44" s="687"/>
      <c r="AP44" s="687"/>
      <c r="AQ44" s="687"/>
      <c r="AR44" s="687"/>
      <c r="AS44" s="687"/>
      <c r="AT44" s="687"/>
      <c r="AU44" s="687"/>
      <c r="AV44" s="687"/>
      <c r="AW44" s="687"/>
      <c r="AX44" s="687"/>
      <c r="AY44" s="687"/>
      <c r="AZ44" s="687"/>
      <c r="BA44" s="687"/>
      <c r="BB44" s="687"/>
      <c r="BC44" s="687"/>
      <c r="BD44" s="687"/>
      <c r="BE44" s="687"/>
      <c r="BF44" s="687"/>
      <c r="BG44" s="687"/>
      <c r="BH44" s="687"/>
      <c r="BI44" s="687"/>
      <c r="BJ44" s="687"/>
      <c r="BK44" s="687"/>
      <c r="BL44" s="687"/>
      <c r="BM44" s="687"/>
      <c r="BN44" s="687"/>
      <c r="BO44" s="687"/>
      <c r="BP44" s="687"/>
      <c r="BQ44" s="687"/>
      <c r="BR44" s="687"/>
      <c r="BS44" s="687"/>
      <c r="BT44" s="687"/>
      <c r="BU44" s="687"/>
      <c r="BV44" s="687"/>
      <c r="BW44" s="687"/>
      <c r="BX44" s="687"/>
      <c r="BY44" s="687"/>
      <c r="BZ44" s="687"/>
      <c r="CA44" s="687"/>
      <c r="CB44" s="687"/>
      <c r="CC44" s="687"/>
      <c r="CD44" s="687"/>
      <c r="CE44" s="687"/>
      <c r="CF44" s="687"/>
      <c r="CG44" s="687"/>
      <c r="CH44" s="687"/>
      <c r="CI44" s="687"/>
      <c r="CJ44" s="687"/>
      <c r="CK44" s="687"/>
      <c r="CL44" s="687"/>
      <c r="CM44" s="687"/>
      <c r="CN44" s="687"/>
      <c r="CO44" s="687"/>
      <c r="CP44" s="687"/>
      <c r="CQ44" s="687"/>
      <c r="CR44" s="687"/>
      <c r="CS44" s="687"/>
      <c r="CT44" s="687"/>
      <c r="CU44" s="687"/>
      <c r="CV44" s="687"/>
      <c r="CW44" s="687"/>
      <c r="CX44" s="687"/>
      <c r="CY44" s="687"/>
      <c r="CZ44" s="687"/>
      <c r="DA44" s="687"/>
      <c r="DB44" s="687"/>
      <c r="DC44" s="687"/>
      <c r="DD44" s="687"/>
      <c r="DE44" s="687"/>
      <c r="DF44" s="687"/>
      <c r="DG44" s="687"/>
      <c r="DH44" s="687"/>
      <c r="DI44" s="687"/>
      <c r="DJ44" s="687"/>
      <c r="DK44" s="687"/>
      <c r="DL44" s="687"/>
      <c r="DM44" s="687"/>
      <c r="DN44" s="687"/>
      <c r="DO44" s="687"/>
      <c r="DP44" s="687"/>
      <c r="DQ44" s="687"/>
      <c r="DR44" s="687"/>
      <c r="DS44" s="687"/>
      <c r="DT44" s="687"/>
      <c r="DU44" s="687"/>
      <c r="DV44" s="687"/>
      <c r="DW44" s="687"/>
      <c r="DX44" s="687"/>
      <c r="DY44" s="687"/>
      <c r="DZ44" s="687"/>
      <c r="EA44" s="687"/>
      <c r="EB44" s="687"/>
      <c r="EC44" s="687"/>
      <c r="ED44" s="687"/>
      <c r="EE44" s="687"/>
      <c r="EF44" s="687"/>
      <c r="EG44" s="687"/>
      <c r="EH44" s="687"/>
      <c r="EI44" s="687"/>
      <c r="EJ44" s="687"/>
      <c r="EK44" s="687"/>
      <c r="EL44" s="687"/>
      <c r="EM44" s="687"/>
      <c r="EN44" s="687"/>
      <c r="EO44" s="687"/>
      <c r="EP44" s="687"/>
      <c r="EQ44" s="687"/>
      <c r="ER44" s="687"/>
      <c r="ES44" s="687"/>
      <c r="ET44" s="687"/>
      <c r="EU44" s="687"/>
      <c r="EV44" s="687"/>
      <c r="EW44" s="687"/>
      <c r="EX44" s="687"/>
      <c r="EY44" s="687"/>
      <c r="EZ44" s="687"/>
      <c r="FA44" s="687"/>
      <c r="FB44" s="687"/>
      <c r="FC44" s="687"/>
      <c r="FD44" s="687"/>
      <c r="FE44" s="687"/>
      <c r="FF44" s="687"/>
      <c r="FG44" s="687"/>
      <c r="FH44" s="687"/>
      <c r="FI44" s="687"/>
      <c r="FJ44" s="687"/>
      <c r="FK44" s="687"/>
      <c r="FL44" s="687"/>
      <c r="FM44" s="687"/>
      <c r="FN44" s="687"/>
      <c r="FO44" s="687"/>
      <c r="FP44" s="687"/>
      <c r="FQ44" s="687"/>
      <c r="FR44" s="687"/>
      <c r="FS44" s="687"/>
      <c r="FT44" s="687"/>
      <c r="FU44" s="687"/>
      <c r="FV44" s="687"/>
      <c r="FW44" s="687"/>
      <c r="FX44" s="687"/>
      <c r="FY44" s="687"/>
      <c r="FZ44" s="687"/>
      <c r="GA44" s="687"/>
      <c r="GB44" s="687"/>
      <c r="GC44" s="687"/>
      <c r="GD44" s="687"/>
      <c r="GE44" s="687"/>
      <c r="GF44" s="687"/>
      <c r="GG44" s="687"/>
      <c r="GH44" s="687"/>
      <c r="GI44" s="687"/>
      <c r="GJ44" s="687"/>
      <c r="GK44" s="687"/>
      <c r="GL44" s="687"/>
      <c r="GM44" s="687"/>
      <c r="GN44" s="687"/>
      <c r="GO44" s="687"/>
      <c r="GP44" s="687"/>
      <c r="GQ44" s="687"/>
      <c r="GR44" s="687"/>
      <c r="GS44" s="687"/>
      <c r="GT44" s="687"/>
      <c r="GU44" s="687"/>
      <c r="GV44" s="687"/>
      <c r="GW44" s="687"/>
      <c r="GX44" s="687"/>
      <c r="GY44" s="687"/>
      <c r="GZ44" s="687"/>
      <c r="HA44" s="687"/>
      <c r="HB44" s="687"/>
      <c r="HC44" s="687"/>
      <c r="HD44" s="687"/>
      <c r="HE44" s="687"/>
      <c r="HF44" s="687"/>
      <c r="HG44" s="687"/>
      <c r="HH44" s="687"/>
      <c r="HI44" s="687"/>
      <c r="HJ44" s="687"/>
      <c r="HK44" s="687"/>
      <c r="HL44" s="687"/>
      <c r="HM44" s="687"/>
      <c r="HN44" s="687"/>
      <c r="HO44" s="687"/>
      <c r="HP44" s="687"/>
      <c r="HQ44" s="687"/>
      <c r="HR44" s="687"/>
      <c r="HS44" s="687"/>
      <c r="HT44" s="687"/>
      <c r="HU44" s="687"/>
      <c r="HV44" s="687"/>
      <c r="HW44" s="687"/>
      <c r="HX44" s="687"/>
      <c r="HY44" s="687"/>
      <c r="HZ44" s="687"/>
      <c r="IA44" s="687"/>
      <c r="IB44" s="687"/>
      <c r="IC44" s="687"/>
      <c r="ID44" s="687"/>
      <c r="IE44" s="687"/>
      <c r="IF44" s="687"/>
      <c r="IG44" s="687"/>
      <c r="IH44" s="687"/>
      <c r="II44" s="687"/>
      <c r="IJ44" s="687"/>
      <c r="IK44" s="687"/>
      <c r="IL44" s="687"/>
      <c r="IM44" s="687"/>
      <c r="IN44" s="687"/>
      <c r="IO44" s="687"/>
      <c r="IP44" s="687"/>
      <c r="IQ44" s="687"/>
      <c r="IR44" s="687"/>
      <c r="IS44" s="687"/>
      <c r="IT44" s="687"/>
      <c r="IU44" s="687"/>
      <c r="IV44" s="687"/>
      <c r="IW44" s="687"/>
    </row>
    <row r="45" spans="1:257" s="689" customFormat="1" ht="31.5" customHeight="1" x14ac:dyDescent="0.25">
      <c r="A45" s="318"/>
      <c r="B45" s="159">
        <v>3</v>
      </c>
      <c r="C45" s="96" t="s">
        <v>373</v>
      </c>
      <c r="D45" s="320" t="s">
        <v>374</v>
      </c>
      <c r="E45" s="291" t="s">
        <v>375</v>
      </c>
      <c r="F45" s="291" t="s">
        <v>376</v>
      </c>
      <c r="G45" s="43" t="s">
        <v>202</v>
      </c>
      <c r="H45" s="321">
        <v>100</v>
      </c>
      <c r="I45" s="316">
        <v>40</v>
      </c>
      <c r="J45" s="326">
        <v>0.4</v>
      </c>
      <c r="K45" s="690">
        <v>61</v>
      </c>
      <c r="L45" s="317">
        <v>0.68</v>
      </c>
      <c r="M45" s="691"/>
      <c r="N45" s="224" t="s">
        <v>1012</v>
      </c>
      <c r="O45" s="222" t="s">
        <v>1035</v>
      </c>
      <c r="P45" s="222" t="s">
        <v>1036</v>
      </c>
      <c r="Q45" s="687"/>
      <c r="R45" s="687"/>
      <c r="S45" s="687"/>
      <c r="T45" s="687"/>
      <c r="U45" s="687"/>
      <c r="V45" s="687"/>
      <c r="W45" s="687"/>
      <c r="X45" s="687"/>
      <c r="Y45" s="687"/>
      <c r="Z45" s="687"/>
      <c r="AA45" s="687"/>
      <c r="AB45" s="687"/>
      <c r="AC45" s="687"/>
      <c r="AD45" s="687"/>
      <c r="AE45" s="687"/>
      <c r="AF45" s="687"/>
      <c r="AG45" s="687"/>
      <c r="AH45" s="687"/>
      <c r="AI45" s="687"/>
      <c r="AJ45" s="687"/>
      <c r="AK45" s="687"/>
      <c r="AL45" s="687"/>
      <c r="AM45" s="687"/>
      <c r="AN45" s="687"/>
      <c r="AO45" s="687"/>
      <c r="AP45" s="687"/>
      <c r="AQ45" s="687"/>
      <c r="AR45" s="687"/>
      <c r="AS45" s="687"/>
      <c r="AT45" s="687"/>
      <c r="AU45" s="687"/>
      <c r="AV45" s="687"/>
      <c r="AW45" s="687"/>
      <c r="AX45" s="687"/>
      <c r="AY45" s="687"/>
      <c r="AZ45" s="687"/>
      <c r="BA45" s="687"/>
      <c r="BB45" s="687"/>
      <c r="BC45" s="687"/>
      <c r="BD45" s="687"/>
      <c r="BE45" s="687"/>
      <c r="BF45" s="687"/>
      <c r="BG45" s="687"/>
      <c r="BH45" s="687"/>
      <c r="BI45" s="687"/>
      <c r="BJ45" s="687"/>
      <c r="BK45" s="687"/>
      <c r="BL45" s="687"/>
      <c r="BM45" s="687"/>
      <c r="BN45" s="687"/>
      <c r="BO45" s="687"/>
      <c r="BP45" s="687"/>
      <c r="BQ45" s="687"/>
      <c r="BR45" s="687"/>
      <c r="BS45" s="687"/>
      <c r="BT45" s="687"/>
      <c r="BU45" s="687"/>
      <c r="BV45" s="687"/>
      <c r="BW45" s="687"/>
      <c r="BX45" s="687"/>
      <c r="BY45" s="687"/>
      <c r="BZ45" s="687"/>
      <c r="CA45" s="687"/>
      <c r="CB45" s="687"/>
      <c r="CC45" s="687"/>
      <c r="CD45" s="687"/>
      <c r="CE45" s="687"/>
      <c r="CF45" s="687"/>
      <c r="CG45" s="687"/>
      <c r="CH45" s="687"/>
      <c r="CI45" s="687"/>
      <c r="CJ45" s="687"/>
      <c r="CK45" s="687"/>
      <c r="CL45" s="687"/>
      <c r="CM45" s="687"/>
      <c r="CN45" s="687"/>
      <c r="CO45" s="687"/>
      <c r="CP45" s="687"/>
      <c r="CQ45" s="687"/>
      <c r="CR45" s="687"/>
      <c r="CS45" s="687"/>
      <c r="CT45" s="687"/>
      <c r="CU45" s="687"/>
      <c r="CV45" s="687"/>
      <c r="CW45" s="687"/>
      <c r="CX45" s="687"/>
      <c r="CY45" s="687"/>
      <c r="CZ45" s="687"/>
      <c r="DA45" s="687"/>
      <c r="DB45" s="687"/>
      <c r="DC45" s="687"/>
      <c r="DD45" s="687"/>
      <c r="DE45" s="687"/>
      <c r="DF45" s="687"/>
      <c r="DG45" s="687"/>
      <c r="DH45" s="687"/>
      <c r="DI45" s="687"/>
      <c r="DJ45" s="687"/>
      <c r="DK45" s="687"/>
      <c r="DL45" s="687"/>
      <c r="DM45" s="687"/>
      <c r="DN45" s="687"/>
      <c r="DO45" s="687"/>
      <c r="DP45" s="687"/>
      <c r="DQ45" s="687"/>
      <c r="DR45" s="687"/>
      <c r="DS45" s="687"/>
      <c r="DT45" s="687"/>
      <c r="DU45" s="687"/>
      <c r="DV45" s="687"/>
      <c r="DW45" s="687"/>
      <c r="DX45" s="687"/>
      <c r="DY45" s="687"/>
      <c r="DZ45" s="687"/>
      <c r="EA45" s="687"/>
      <c r="EB45" s="687"/>
      <c r="EC45" s="687"/>
      <c r="ED45" s="687"/>
      <c r="EE45" s="687"/>
      <c r="EF45" s="687"/>
      <c r="EG45" s="687"/>
      <c r="EH45" s="687"/>
      <c r="EI45" s="687"/>
      <c r="EJ45" s="687"/>
      <c r="EK45" s="687"/>
      <c r="EL45" s="687"/>
      <c r="EM45" s="687"/>
      <c r="EN45" s="687"/>
      <c r="EO45" s="687"/>
      <c r="EP45" s="687"/>
      <c r="EQ45" s="687"/>
      <c r="ER45" s="687"/>
      <c r="ES45" s="687"/>
      <c r="ET45" s="687"/>
      <c r="EU45" s="687"/>
      <c r="EV45" s="687"/>
      <c r="EW45" s="687"/>
      <c r="EX45" s="687"/>
      <c r="EY45" s="687"/>
      <c r="EZ45" s="687"/>
      <c r="FA45" s="687"/>
      <c r="FB45" s="687"/>
      <c r="FC45" s="687"/>
      <c r="FD45" s="687"/>
      <c r="FE45" s="687"/>
      <c r="FF45" s="687"/>
      <c r="FG45" s="687"/>
      <c r="FH45" s="687"/>
      <c r="FI45" s="687"/>
      <c r="FJ45" s="687"/>
      <c r="FK45" s="687"/>
      <c r="FL45" s="687"/>
      <c r="FM45" s="687"/>
      <c r="FN45" s="687"/>
      <c r="FO45" s="687"/>
      <c r="FP45" s="687"/>
      <c r="FQ45" s="687"/>
      <c r="FR45" s="687"/>
      <c r="FS45" s="687"/>
      <c r="FT45" s="687"/>
      <c r="FU45" s="687"/>
      <c r="FV45" s="687"/>
      <c r="FW45" s="687"/>
      <c r="FX45" s="687"/>
      <c r="FY45" s="687"/>
      <c r="FZ45" s="687"/>
      <c r="GA45" s="687"/>
      <c r="GB45" s="687"/>
      <c r="GC45" s="687"/>
      <c r="GD45" s="687"/>
      <c r="GE45" s="687"/>
      <c r="GF45" s="687"/>
      <c r="GG45" s="687"/>
      <c r="GH45" s="687"/>
      <c r="GI45" s="687"/>
      <c r="GJ45" s="687"/>
      <c r="GK45" s="687"/>
      <c r="GL45" s="687"/>
      <c r="GM45" s="687"/>
      <c r="GN45" s="687"/>
      <c r="GO45" s="687"/>
      <c r="GP45" s="687"/>
      <c r="GQ45" s="687"/>
      <c r="GR45" s="687"/>
      <c r="GS45" s="687"/>
      <c r="GT45" s="687"/>
      <c r="GU45" s="687"/>
      <c r="GV45" s="687"/>
      <c r="GW45" s="687"/>
      <c r="GX45" s="687"/>
      <c r="GY45" s="687"/>
      <c r="GZ45" s="687"/>
      <c r="HA45" s="687"/>
      <c r="HB45" s="687"/>
      <c r="HC45" s="687"/>
      <c r="HD45" s="687"/>
      <c r="HE45" s="687"/>
      <c r="HF45" s="687"/>
      <c r="HG45" s="687"/>
      <c r="HH45" s="687"/>
      <c r="HI45" s="687"/>
      <c r="HJ45" s="687"/>
      <c r="HK45" s="687"/>
      <c r="HL45" s="687"/>
      <c r="HM45" s="687"/>
      <c r="HN45" s="687"/>
      <c r="HO45" s="687"/>
      <c r="HP45" s="687"/>
      <c r="HQ45" s="687"/>
      <c r="HR45" s="687"/>
      <c r="HS45" s="687"/>
      <c r="HT45" s="687"/>
      <c r="HU45" s="687"/>
      <c r="HV45" s="687"/>
      <c r="HW45" s="687"/>
      <c r="HX45" s="687"/>
      <c r="HY45" s="687"/>
      <c r="HZ45" s="687"/>
      <c r="IA45" s="687"/>
      <c r="IB45" s="687"/>
      <c r="IC45" s="687"/>
      <c r="ID45" s="687"/>
      <c r="IE45" s="687"/>
      <c r="IF45" s="687"/>
      <c r="IG45" s="687"/>
      <c r="IH45" s="687"/>
      <c r="II45" s="687"/>
      <c r="IJ45" s="687"/>
      <c r="IK45" s="687"/>
      <c r="IL45" s="687"/>
      <c r="IM45" s="687"/>
      <c r="IN45" s="687"/>
      <c r="IO45" s="687"/>
      <c r="IP45" s="687"/>
      <c r="IQ45" s="687"/>
      <c r="IR45" s="687"/>
      <c r="IS45" s="687"/>
      <c r="IT45" s="687"/>
      <c r="IU45" s="687"/>
      <c r="IV45" s="687"/>
      <c r="IW45" s="687"/>
    </row>
    <row r="46" spans="1:257" s="689" customFormat="1" ht="24.75" customHeight="1" x14ac:dyDescent="0.2">
      <c r="A46" s="318"/>
      <c r="B46" s="1121" t="s">
        <v>674</v>
      </c>
      <c r="C46" s="1144"/>
      <c r="D46" s="1144"/>
      <c r="E46" s="1122"/>
      <c r="F46" s="325"/>
      <c r="G46" s="209"/>
      <c r="H46" s="210"/>
      <c r="I46" s="214"/>
      <c r="J46" s="214"/>
      <c r="K46" s="211"/>
      <c r="L46" s="101"/>
      <c r="M46" s="207">
        <f>SUM(L47:L50)/4</f>
        <v>0.53</v>
      </c>
      <c r="N46" s="230"/>
      <c r="O46" s="230"/>
      <c r="P46" s="230"/>
      <c r="Q46" s="687"/>
      <c r="R46" s="687"/>
      <c r="S46" s="687"/>
      <c r="T46" s="687"/>
      <c r="U46" s="687"/>
      <c r="V46" s="687"/>
      <c r="W46" s="687"/>
      <c r="X46" s="687"/>
      <c r="Y46" s="687"/>
      <c r="Z46" s="687"/>
      <c r="AA46" s="687"/>
      <c r="AB46" s="687"/>
      <c r="AC46" s="687"/>
      <c r="AD46" s="687"/>
      <c r="AE46" s="687"/>
      <c r="AF46" s="687"/>
      <c r="AG46" s="687"/>
      <c r="AH46" s="687"/>
      <c r="AI46" s="687"/>
      <c r="AJ46" s="687"/>
      <c r="AK46" s="687"/>
      <c r="AL46" s="687"/>
      <c r="AM46" s="687"/>
      <c r="AN46" s="687"/>
      <c r="AO46" s="687"/>
      <c r="AP46" s="687"/>
      <c r="AQ46" s="687"/>
      <c r="AR46" s="687"/>
      <c r="AS46" s="687"/>
      <c r="AT46" s="687"/>
      <c r="AU46" s="687"/>
      <c r="AV46" s="687"/>
      <c r="AW46" s="687"/>
      <c r="AX46" s="687"/>
      <c r="AY46" s="687"/>
      <c r="AZ46" s="687"/>
      <c r="BA46" s="687"/>
      <c r="BB46" s="687"/>
      <c r="BC46" s="687"/>
      <c r="BD46" s="687"/>
      <c r="BE46" s="687"/>
      <c r="BF46" s="687"/>
      <c r="BG46" s="687"/>
      <c r="BH46" s="687"/>
      <c r="BI46" s="687"/>
      <c r="BJ46" s="687"/>
      <c r="BK46" s="687"/>
      <c r="BL46" s="687"/>
      <c r="BM46" s="687"/>
      <c r="BN46" s="687"/>
      <c r="BO46" s="687"/>
      <c r="BP46" s="687"/>
      <c r="BQ46" s="687"/>
      <c r="BR46" s="687"/>
      <c r="BS46" s="687"/>
      <c r="BT46" s="687"/>
      <c r="BU46" s="687"/>
      <c r="BV46" s="687"/>
      <c r="BW46" s="687"/>
      <c r="BX46" s="687"/>
      <c r="BY46" s="687"/>
      <c r="BZ46" s="687"/>
      <c r="CA46" s="687"/>
      <c r="CB46" s="687"/>
      <c r="CC46" s="687"/>
      <c r="CD46" s="687"/>
      <c r="CE46" s="687"/>
      <c r="CF46" s="687"/>
      <c r="CG46" s="687"/>
      <c r="CH46" s="687"/>
      <c r="CI46" s="687"/>
      <c r="CJ46" s="687"/>
      <c r="CK46" s="687"/>
      <c r="CL46" s="687"/>
      <c r="CM46" s="687"/>
      <c r="CN46" s="687"/>
      <c r="CO46" s="687"/>
      <c r="CP46" s="687"/>
      <c r="CQ46" s="687"/>
      <c r="CR46" s="687"/>
      <c r="CS46" s="687"/>
      <c r="CT46" s="687"/>
      <c r="CU46" s="687"/>
      <c r="CV46" s="687"/>
      <c r="CW46" s="687"/>
      <c r="CX46" s="687"/>
      <c r="CY46" s="687"/>
      <c r="CZ46" s="687"/>
      <c r="DA46" s="687"/>
      <c r="DB46" s="687"/>
      <c r="DC46" s="687"/>
      <c r="DD46" s="687"/>
      <c r="DE46" s="687"/>
      <c r="DF46" s="687"/>
      <c r="DG46" s="687"/>
      <c r="DH46" s="687"/>
      <c r="DI46" s="687"/>
      <c r="DJ46" s="687"/>
      <c r="DK46" s="687"/>
      <c r="DL46" s="687"/>
      <c r="DM46" s="687"/>
      <c r="DN46" s="687"/>
      <c r="DO46" s="687"/>
      <c r="DP46" s="687"/>
      <c r="DQ46" s="687"/>
      <c r="DR46" s="687"/>
      <c r="DS46" s="687"/>
      <c r="DT46" s="687"/>
      <c r="DU46" s="687"/>
      <c r="DV46" s="687"/>
      <c r="DW46" s="687"/>
      <c r="DX46" s="687"/>
      <c r="DY46" s="687"/>
      <c r="DZ46" s="687"/>
      <c r="EA46" s="687"/>
      <c r="EB46" s="687"/>
      <c r="EC46" s="687"/>
      <c r="ED46" s="687"/>
      <c r="EE46" s="687"/>
      <c r="EF46" s="687"/>
      <c r="EG46" s="687"/>
      <c r="EH46" s="687"/>
      <c r="EI46" s="687"/>
      <c r="EJ46" s="687"/>
      <c r="EK46" s="687"/>
      <c r="EL46" s="687"/>
      <c r="EM46" s="687"/>
      <c r="EN46" s="687"/>
      <c r="EO46" s="687"/>
      <c r="EP46" s="687"/>
      <c r="EQ46" s="687"/>
      <c r="ER46" s="687"/>
      <c r="ES46" s="687"/>
      <c r="ET46" s="687"/>
      <c r="EU46" s="687"/>
      <c r="EV46" s="687"/>
      <c r="EW46" s="687"/>
      <c r="EX46" s="687"/>
      <c r="EY46" s="687"/>
      <c r="EZ46" s="687"/>
      <c r="FA46" s="687"/>
      <c r="FB46" s="687"/>
      <c r="FC46" s="687"/>
      <c r="FD46" s="687"/>
      <c r="FE46" s="687"/>
      <c r="FF46" s="687"/>
      <c r="FG46" s="687"/>
      <c r="FH46" s="687"/>
      <c r="FI46" s="687"/>
      <c r="FJ46" s="687"/>
      <c r="FK46" s="687"/>
      <c r="FL46" s="687"/>
      <c r="FM46" s="687"/>
      <c r="FN46" s="687"/>
      <c r="FO46" s="687"/>
      <c r="FP46" s="687"/>
      <c r="FQ46" s="687"/>
      <c r="FR46" s="687"/>
      <c r="FS46" s="687"/>
      <c r="FT46" s="687"/>
      <c r="FU46" s="687"/>
      <c r="FV46" s="687"/>
      <c r="FW46" s="687"/>
      <c r="FX46" s="687"/>
      <c r="FY46" s="687"/>
      <c r="FZ46" s="687"/>
      <c r="GA46" s="687"/>
      <c r="GB46" s="687"/>
      <c r="GC46" s="687"/>
      <c r="GD46" s="687"/>
      <c r="GE46" s="687"/>
      <c r="GF46" s="687"/>
      <c r="GG46" s="687"/>
      <c r="GH46" s="687"/>
      <c r="GI46" s="687"/>
      <c r="GJ46" s="687"/>
      <c r="GK46" s="687"/>
      <c r="GL46" s="687"/>
      <c r="GM46" s="687"/>
      <c r="GN46" s="687"/>
      <c r="GO46" s="687"/>
      <c r="GP46" s="687"/>
      <c r="GQ46" s="687"/>
      <c r="GR46" s="687"/>
      <c r="GS46" s="687"/>
      <c r="GT46" s="687"/>
      <c r="GU46" s="687"/>
      <c r="GV46" s="687"/>
      <c r="GW46" s="687"/>
      <c r="GX46" s="687"/>
      <c r="GY46" s="687"/>
      <c r="GZ46" s="687"/>
      <c r="HA46" s="687"/>
      <c r="HB46" s="687"/>
      <c r="HC46" s="687"/>
      <c r="HD46" s="687"/>
      <c r="HE46" s="687"/>
      <c r="HF46" s="687"/>
      <c r="HG46" s="687"/>
      <c r="HH46" s="687"/>
      <c r="HI46" s="687"/>
      <c r="HJ46" s="687"/>
      <c r="HK46" s="687"/>
      <c r="HL46" s="687"/>
      <c r="HM46" s="687"/>
      <c r="HN46" s="687"/>
      <c r="HO46" s="687"/>
      <c r="HP46" s="687"/>
      <c r="HQ46" s="687"/>
      <c r="HR46" s="687"/>
      <c r="HS46" s="687"/>
      <c r="HT46" s="687"/>
      <c r="HU46" s="687"/>
      <c r="HV46" s="687"/>
      <c r="HW46" s="687"/>
      <c r="HX46" s="687"/>
      <c r="HY46" s="687"/>
      <c r="HZ46" s="687"/>
      <c r="IA46" s="687"/>
      <c r="IB46" s="687"/>
      <c r="IC46" s="687"/>
      <c r="ID46" s="687"/>
      <c r="IE46" s="687"/>
      <c r="IF46" s="687"/>
      <c r="IG46" s="687"/>
      <c r="IH46" s="687"/>
      <c r="II46" s="687"/>
      <c r="IJ46" s="687"/>
      <c r="IK46" s="687"/>
      <c r="IL46" s="687"/>
      <c r="IM46" s="687"/>
      <c r="IN46" s="687"/>
      <c r="IO46" s="687"/>
      <c r="IP46" s="687"/>
      <c r="IQ46" s="687"/>
      <c r="IR46" s="687"/>
      <c r="IS46" s="687"/>
      <c r="IT46" s="687"/>
      <c r="IU46" s="687"/>
      <c r="IV46" s="687"/>
      <c r="IW46" s="687"/>
    </row>
    <row r="47" spans="1:257" s="689" customFormat="1" ht="120" x14ac:dyDescent="0.25">
      <c r="A47" s="318"/>
      <c r="B47" s="159">
        <v>1</v>
      </c>
      <c r="C47" s="96" t="s">
        <v>377</v>
      </c>
      <c r="D47" s="320" t="s">
        <v>378</v>
      </c>
      <c r="E47" s="291" t="s">
        <v>379</v>
      </c>
      <c r="F47" s="291" t="s">
        <v>380</v>
      </c>
      <c r="G47" s="328" t="s">
        <v>340</v>
      </c>
      <c r="H47" s="329">
        <v>8617</v>
      </c>
      <c r="I47" s="329">
        <v>7669</v>
      </c>
      <c r="J47" s="330">
        <v>0.89</v>
      </c>
      <c r="K47" s="685">
        <v>2761</v>
      </c>
      <c r="L47" s="317">
        <v>0.36</v>
      </c>
      <c r="M47" s="686"/>
      <c r="N47" s="218" t="s">
        <v>1012</v>
      </c>
      <c r="O47" s="224" t="s">
        <v>997</v>
      </c>
      <c r="P47" s="224" t="s">
        <v>995</v>
      </c>
      <c r="Q47" s="687"/>
      <c r="R47" s="687"/>
      <c r="S47" s="687"/>
      <c r="T47" s="687"/>
      <c r="U47" s="687"/>
      <c r="V47" s="687"/>
      <c r="W47" s="687"/>
      <c r="X47" s="687"/>
      <c r="Y47" s="687"/>
      <c r="Z47" s="687"/>
      <c r="AA47" s="687"/>
      <c r="AB47" s="687"/>
      <c r="AC47" s="687"/>
      <c r="AD47" s="687"/>
      <c r="AE47" s="687"/>
      <c r="AF47" s="687"/>
      <c r="AG47" s="687"/>
      <c r="AH47" s="687"/>
      <c r="AI47" s="687"/>
      <c r="AJ47" s="687"/>
      <c r="AK47" s="687"/>
      <c r="AL47" s="687"/>
      <c r="AM47" s="687"/>
      <c r="AN47" s="687"/>
      <c r="AO47" s="687"/>
      <c r="AP47" s="687"/>
      <c r="AQ47" s="687"/>
      <c r="AR47" s="687"/>
      <c r="AS47" s="687"/>
      <c r="AT47" s="687"/>
      <c r="AU47" s="687"/>
      <c r="AV47" s="687"/>
      <c r="AW47" s="687"/>
      <c r="AX47" s="687"/>
      <c r="AY47" s="687"/>
      <c r="AZ47" s="687"/>
      <c r="BA47" s="687"/>
      <c r="BB47" s="687"/>
      <c r="BC47" s="687"/>
      <c r="BD47" s="687"/>
      <c r="BE47" s="687"/>
      <c r="BF47" s="687"/>
      <c r="BG47" s="687"/>
      <c r="BH47" s="687"/>
      <c r="BI47" s="687"/>
      <c r="BJ47" s="687"/>
      <c r="BK47" s="687"/>
      <c r="BL47" s="687"/>
      <c r="BM47" s="687"/>
      <c r="BN47" s="687"/>
      <c r="BO47" s="687"/>
      <c r="BP47" s="687"/>
      <c r="BQ47" s="687"/>
      <c r="BR47" s="687"/>
      <c r="BS47" s="687"/>
      <c r="BT47" s="687"/>
      <c r="BU47" s="687"/>
      <c r="BV47" s="687"/>
      <c r="BW47" s="687"/>
      <c r="BX47" s="687"/>
      <c r="BY47" s="687"/>
      <c r="BZ47" s="687"/>
      <c r="CA47" s="687"/>
      <c r="CB47" s="687"/>
      <c r="CC47" s="687"/>
      <c r="CD47" s="687"/>
      <c r="CE47" s="687"/>
      <c r="CF47" s="687"/>
      <c r="CG47" s="687"/>
      <c r="CH47" s="687"/>
      <c r="CI47" s="687"/>
      <c r="CJ47" s="687"/>
      <c r="CK47" s="687"/>
      <c r="CL47" s="687"/>
      <c r="CM47" s="687"/>
      <c r="CN47" s="687"/>
      <c r="CO47" s="687"/>
      <c r="CP47" s="687"/>
      <c r="CQ47" s="687"/>
      <c r="CR47" s="687"/>
      <c r="CS47" s="687"/>
      <c r="CT47" s="687"/>
      <c r="CU47" s="687"/>
      <c r="CV47" s="687"/>
      <c r="CW47" s="687"/>
      <c r="CX47" s="687"/>
      <c r="CY47" s="687"/>
      <c r="CZ47" s="687"/>
      <c r="DA47" s="687"/>
      <c r="DB47" s="687"/>
      <c r="DC47" s="687"/>
      <c r="DD47" s="687"/>
      <c r="DE47" s="687"/>
      <c r="DF47" s="687"/>
      <c r="DG47" s="687"/>
      <c r="DH47" s="687"/>
      <c r="DI47" s="687"/>
      <c r="DJ47" s="687"/>
      <c r="DK47" s="687"/>
      <c r="DL47" s="687"/>
      <c r="DM47" s="687"/>
      <c r="DN47" s="687"/>
      <c r="DO47" s="687"/>
      <c r="DP47" s="687"/>
      <c r="DQ47" s="687"/>
      <c r="DR47" s="687"/>
      <c r="DS47" s="687"/>
      <c r="DT47" s="687"/>
      <c r="DU47" s="687"/>
      <c r="DV47" s="687"/>
      <c r="DW47" s="687"/>
      <c r="DX47" s="687"/>
      <c r="DY47" s="687"/>
      <c r="DZ47" s="687"/>
      <c r="EA47" s="687"/>
      <c r="EB47" s="687"/>
      <c r="EC47" s="687"/>
      <c r="ED47" s="687"/>
      <c r="EE47" s="687"/>
      <c r="EF47" s="687"/>
      <c r="EG47" s="687"/>
      <c r="EH47" s="687"/>
      <c r="EI47" s="687"/>
      <c r="EJ47" s="687"/>
      <c r="EK47" s="687"/>
      <c r="EL47" s="687"/>
      <c r="EM47" s="687"/>
      <c r="EN47" s="687"/>
      <c r="EO47" s="687"/>
      <c r="EP47" s="687"/>
      <c r="EQ47" s="687"/>
      <c r="ER47" s="687"/>
      <c r="ES47" s="687"/>
      <c r="ET47" s="687"/>
      <c r="EU47" s="687"/>
      <c r="EV47" s="687"/>
      <c r="EW47" s="687"/>
      <c r="EX47" s="687"/>
      <c r="EY47" s="687"/>
      <c r="EZ47" s="687"/>
      <c r="FA47" s="687"/>
      <c r="FB47" s="687"/>
      <c r="FC47" s="687"/>
      <c r="FD47" s="687"/>
      <c r="FE47" s="687"/>
      <c r="FF47" s="687"/>
      <c r="FG47" s="687"/>
      <c r="FH47" s="687"/>
      <c r="FI47" s="687"/>
      <c r="FJ47" s="687"/>
      <c r="FK47" s="687"/>
      <c r="FL47" s="687"/>
      <c r="FM47" s="687"/>
      <c r="FN47" s="687"/>
      <c r="FO47" s="687"/>
      <c r="FP47" s="687"/>
      <c r="FQ47" s="687"/>
      <c r="FR47" s="687"/>
      <c r="FS47" s="687"/>
      <c r="FT47" s="687"/>
      <c r="FU47" s="687"/>
      <c r="FV47" s="687"/>
      <c r="FW47" s="687"/>
      <c r="FX47" s="687"/>
      <c r="FY47" s="687"/>
      <c r="FZ47" s="687"/>
      <c r="GA47" s="687"/>
      <c r="GB47" s="687"/>
      <c r="GC47" s="687"/>
      <c r="GD47" s="687"/>
      <c r="GE47" s="687"/>
      <c r="GF47" s="687"/>
      <c r="GG47" s="687"/>
      <c r="GH47" s="687"/>
      <c r="GI47" s="687"/>
      <c r="GJ47" s="687"/>
      <c r="GK47" s="687"/>
      <c r="GL47" s="687"/>
      <c r="GM47" s="687"/>
      <c r="GN47" s="687"/>
      <c r="GO47" s="687"/>
      <c r="GP47" s="687"/>
      <c r="GQ47" s="687"/>
      <c r="GR47" s="687"/>
      <c r="GS47" s="687"/>
      <c r="GT47" s="687"/>
      <c r="GU47" s="687"/>
      <c r="GV47" s="687"/>
      <c r="GW47" s="687"/>
      <c r="GX47" s="687"/>
      <c r="GY47" s="687"/>
      <c r="GZ47" s="687"/>
      <c r="HA47" s="687"/>
      <c r="HB47" s="687"/>
      <c r="HC47" s="687"/>
      <c r="HD47" s="687"/>
      <c r="HE47" s="687"/>
      <c r="HF47" s="687"/>
      <c r="HG47" s="687"/>
      <c r="HH47" s="687"/>
      <c r="HI47" s="687"/>
      <c r="HJ47" s="687"/>
      <c r="HK47" s="687"/>
      <c r="HL47" s="687"/>
      <c r="HM47" s="687"/>
      <c r="HN47" s="687"/>
      <c r="HO47" s="687"/>
      <c r="HP47" s="687"/>
      <c r="HQ47" s="687"/>
      <c r="HR47" s="687"/>
      <c r="HS47" s="687"/>
      <c r="HT47" s="687"/>
      <c r="HU47" s="687"/>
      <c r="HV47" s="687"/>
      <c r="HW47" s="687"/>
      <c r="HX47" s="687"/>
      <c r="HY47" s="687"/>
      <c r="HZ47" s="687"/>
      <c r="IA47" s="687"/>
      <c r="IB47" s="687"/>
      <c r="IC47" s="687"/>
      <c r="ID47" s="687"/>
      <c r="IE47" s="687"/>
      <c r="IF47" s="687"/>
      <c r="IG47" s="687"/>
      <c r="IH47" s="687"/>
      <c r="II47" s="687"/>
      <c r="IJ47" s="687"/>
      <c r="IK47" s="687"/>
      <c r="IL47" s="687"/>
      <c r="IM47" s="687"/>
      <c r="IN47" s="687"/>
      <c r="IO47" s="687"/>
      <c r="IP47" s="687"/>
      <c r="IQ47" s="687"/>
      <c r="IR47" s="687"/>
      <c r="IS47" s="687"/>
      <c r="IT47" s="687"/>
      <c r="IU47" s="687"/>
      <c r="IV47" s="687"/>
      <c r="IW47" s="687"/>
    </row>
    <row r="48" spans="1:257" s="689" customFormat="1" ht="120" x14ac:dyDescent="0.25">
      <c r="A48" s="255"/>
      <c r="B48" s="520">
        <v>2</v>
      </c>
      <c r="C48" s="96" t="s">
        <v>381</v>
      </c>
      <c r="D48" s="322" t="s">
        <v>673</v>
      </c>
      <c r="E48" s="96" t="s">
        <v>382</v>
      </c>
      <c r="F48" s="96" t="s">
        <v>383</v>
      </c>
      <c r="G48" s="331" t="s">
        <v>384</v>
      </c>
      <c r="H48" s="329">
        <v>1</v>
      </c>
      <c r="I48" s="329">
        <v>1</v>
      </c>
      <c r="J48" s="330">
        <v>0.89</v>
      </c>
      <c r="K48" s="685">
        <v>0</v>
      </c>
      <c r="L48" s="317">
        <v>0</v>
      </c>
      <c r="M48" s="686"/>
      <c r="N48" s="218" t="s">
        <v>1012</v>
      </c>
      <c r="O48" s="224" t="s">
        <v>997</v>
      </c>
      <c r="P48" s="224" t="s">
        <v>995</v>
      </c>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687"/>
      <c r="AP48" s="687"/>
      <c r="AQ48" s="687"/>
      <c r="AR48" s="687"/>
      <c r="AS48" s="687"/>
      <c r="AT48" s="687"/>
      <c r="AU48" s="687"/>
      <c r="AV48" s="687"/>
      <c r="AW48" s="687"/>
      <c r="AX48" s="687"/>
      <c r="AY48" s="687"/>
      <c r="AZ48" s="687"/>
      <c r="BA48" s="687"/>
      <c r="BB48" s="687"/>
      <c r="BC48" s="687"/>
      <c r="BD48" s="687"/>
      <c r="BE48" s="687"/>
      <c r="BF48" s="687"/>
      <c r="BG48" s="687"/>
      <c r="BH48" s="687"/>
      <c r="BI48" s="687"/>
      <c r="BJ48" s="687"/>
      <c r="BK48" s="687"/>
      <c r="BL48" s="687"/>
      <c r="BM48" s="687"/>
      <c r="BN48" s="687"/>
      <c r="BO48" s="687"/>
      <c r="BP48" s="687"/>
      <c r="BQ48" s="687"/>
      <c r="BR48" s="687"/>
      <c r="BS48" s="687"/>
      <c r="BT48" s="687"/>
      <c r="BU48" s="687"/>
      <c r="BV48" s="687"/>
      <c r="BW48" s="687"/>
      <c r="BX48" s="687"/>
      <c r="BY48" s="687"/>
      <c r="BZ48" s="687"/>
      <c r="CA48" s="687"/>
      <c r="CB48" s="687"/>
      <c r="CC48" s="687"/>
      <c r="CD48" s="687"/>
      <c r="CE48" s="687"/>
      <c r="CF48" s="687"/>
      <c r="CG48" s="687"/>
      <c r="CH48" s="687"/>
      <c r="CI48" s="687"/>
      <c r="CJ48" s="687"/>
      <c r="CK48" s="687"/>
      <c r="CL48" s="687"/>
      <c r="CM48" s="687"/>
      <c r="CN48" s="687"/>
      <c r="CO48" s="687"/>
      <c r="CP48" s="687"/>
      <c r="CQ48" s="687"/>
      <c r="CR48" s="687"/>
      <c r="CS48" s="687"/>
      <c r="CT48" s="687"/>
      <c r="CU48" s="687"/>
      <c r="CV48" s="687"/>
      <c r="CW48" s="687"/>
      <c r="CX48" s="687"/>
      <c r="CY48" s="687"/>
      <c r="CZ48" s="687"/>
      <c r="DA48" s="687"/>
      <c r="DB48" s="687"/>
      <c r="DC48" s="687"/>
      <c r="DD48" s="687"/>
      <c r="DE48" s="687"/>
      <c r="DF48" s="687"/>
      <c r="DG48" s="687"/>
      <c r="DH48" s="687"/>
      <c r="DI48" s="687"/>
      <c r="DJ48" s="687"/>
      <c r="DK48" s="687"/>
      <c r="DL48" s="687"/>
      <c r="DM48" s="687"/>
      <c r="DN48" s="687"/>
      <c r="DO48" s="687"/>
      <c r="DP48" s="687"/>
      <c r="DQ48" s="687"/>
      <c r="DR48" s="687"/>
      <c r="DS48" s="687"/>
      <c r="DT48" s="687"/>
      <c r="DU48" s="687"/>
      <c r="DV48" s="687"/>
      <c r="DW48" s="687"/>
      <c r="DX48" s="687"/>
      <c r="DY48" s="687"/>
      <c r="DZ48" s="687"/>
      <c r="EA48" s="687"/>
      <c r="EB48" s="687"/>
      <c r="EC48" s="687"/>
      <c r="ED48" s="687"/>
      <c r="EE48" s="687"/>
      <c r="EF48" s="687"/>
      <c r="EG48" s="687"/>
      <c r="EH48" s="687"/>
      <c r="EI48" s="687"/>
      <c r="EJ48" s="687"/>
      <c r="EK48" s="687"/>
      <c r="EL48" s="687"/>
      <c r="EM48" s="687"/>
      <c r="EN48" s="687"/>
      <c r="EO48" s="687"/>
      <c r="EP48" s="687"/>
      <c r="EQ48" s="687"/>
      <c r="ER48" s="687"/>
      <c r="ES48" s="687"/>
      <c r="ET48" s="687"/>
      <c r="EU48" s="687"/>
      <c r="EV48" s="687"/>
      <c r="EW48" s="687"/>
      <c r="EX48" s="687"/>
      <c r="EY48" s="687"/>
      <c r="EZ48" s="687"/>
      <c r="FA48" s="687"/>
      <c r="FB48" s="687"/>
      <c r="FC48" s="687"/>
      <c r="FD48" s="687"/>
      <c r="FE48" s="687"/>
      <c r="FF48" s="687"/>
      <c r="FG48" s="687"/>
      <c r="FH48" s="687"/>
      <c r="FI48" s="687"/>
      <c r="FJ48" s="687"/>
      <c r="FK48" s="687"/>
      <c r="FL48" s="687"/>
      <c r="FM48" s="687"/>
      <c r="FN48" s="687"/>
      <c r="FO48" s="687"/>
      <c r="FP48" s="687"/>
      <c r="FQ48" s="687"/>
      <c r="FR48" s="687"/>
      <c r="FS48" s="687"/>
      <c r="FT48" s="687"/>
      <c r="FU48" s="687"/>
      <c r="FV48" s="687"/>
      <c r="FW48" s="687"/>
      <c r="FX48" s="687"/>
      <c r="FY48" s="687"/>
      <c r="FZ48" s="687"/>
      <c r="GA48" s="687"/>
      <c r="GB48" s="687"/>
      <c r="GC48" s="687"/>
      <c r="GD48" s="687"/>
      <c r="GE48" s="687"/>
      <c r="GF48" s="687"/>
      <c r="GG48" s="687"/>
      <c r="GH48" s="687"/>
      <c r="GI48" s="687"/>
      <c r="GJ48" s="687"/>
      <c r="GK48" s="687"/>
      <c r="GL48" s="687"/>
      <c r="GM48" s="687"/>
      <c r="GN48" s="687"/>
      <c r="GO48" s="687"/>
      <c r="GP48" s="687"/>
      <c r="GQ48" s="687"/>
      <c r="GR48" s="687"/>
      <c r="GS48" s="687"/>
      <c r="GT48" s="687"/>
      <c r="GU48" s="687"/>
      <c r="GV48" s="687"/>
      <c r="GW48" s="687"/>
      <c r="GX48" s="687"/>
      <c r="GY48" s="687"/>
      <c r="GZ48" s="687"/>
      <c r="HA48" s="687"/>
      <c r="HB48" s="687"/>
      <c r="HC48" s="687"/>
      <c r="HD48" s="687"/>
      <c r="HE48" s="687"/>
      <c r="HF48" s="687"/>
      <c r="HG48" s="687"/>
      <c r="HH48" s="687"/>
      <c r="HI48" s="687"/>
      <c r="HJ48" s="687"/>
      <c r="HK48" s="687"/>
      <c r="HL48" s="687"/>
      <c r="HM48" s="687"/>
      <c r="HN48" s="687"/>
      <c r="HO48" s="687"/>
      <c r="HP48" s="687"/>
      <c r="HQ48" s="687"/>
      <c r="HR48" s="687"/>
      <c r="HS48" s="687"/>
      <c r="HT48" s="687"/>
      <c r="HU48" s="687"/>
      <c r="HV48" s="687"/>
      <c r="HW48" s="687"/>
      <c r="HX48" s="687"/>
      <c r="HY48" s="687"/>
      <c r="HZ48" s="687"/>
      <c r="IA48" s="687"/>
      <c r="IB48" s="687"/>
      <c r="IC48" s="687"/>
      <c r="ID48" s="687"/>
      <c r="IE48" s="687"/>
      <c r="IF48" s="687"/>
      <c r="IG48" s="687"/>
      <c r="IH48" s="687"/>
      <c r="II48" s="687"/>
      <c r="IJ48" s="687"/>
      <c r="IK48" s="687"/>
      <c r="IL48" s="687"/>
      <c r="IM48" s="687"/>
      <c r="IN48" s="687"/>
      <c r="IO48" s="687"/>
      <c r="IP48" s="687"/>
      <c r="IQ48" s="687"/>
      <c r="IR48" s="687"/>
      <c r="IS48" s="687"/>
      <c r="IT48" s="687"/>
      <c r="IU48" s="687"/>
      <c r="IV48" s="687"/>
      <c r="IW48" s="687"/>
    </row>
    <row r="49" spans="1:257" s="199" customFormat="1" ht="97.5" customHeight="1" x14ac:dyDescent="0.25">
      <c r="A49" s="318"/>
      <c r="B49" s="159">
        <v>3</v>
      </c>
      <c r="C49" s="96" t="s">
        <v>385</v>
      </c>
      <c r="D49" s="322" t="s">
        <v>386</v>
      </c>
      <c r="E49" s="291" t="s">
        <v>387</v>
      </c>
      <c r="F49" s="291" t="s">
        <v>388</v>
      </c>
      <c r="G49" s="328" t="s">
        <v>389</v>
      </c>
      <c r="H49" s="329">
        <v>7273</v>
      </c>
      <c r="I49" s="332">
        <v>6473</v>
      </c>
      <c r="J49" s="330">
        <v>0.89</v>
      </c>
      <c r="K49" s="685">
        <v>2761</v>
      </c>
      <c r="L49" s="317">
        <v>0.43</v>
      </c>
      <c r="M49" s="692"/>
      <c r="N49" s="218" t="s">
        <v>1012</v>
      </c>
      <c r="O49" s="224" t="s">
        <v>997</v>
      </c>
      <c r="P49" s="224" t="s">
        <v>995</v>
      </c>
      <c r="Q49" s="687"/>
      <c r="R49" s="687"/>
      <c r="S49" s="688"/>
      <c r="T49" s="197"/>
      <c r="U49" s="197"/>
      <c r="V49" s="197"/>
      <c r="W49" s="197"/>
      <c r="X49" s="197"/>
      <c r="Y49" s="197"/>
      <c r="Z49" s="197"/>
      <c r="AA49" s="197"/>
      <c r="AB49" s="197"/>
      <c r="AC49" s="197"/>
      <c r="AD49" s="197"/>
      <c r="AE49" s="197"/>
      <c r="AF49" s="197"/>
      <c r="AG49" s="197"/>
      <c r="AH49" s="197"/>
      <c r="AI49" s="197"/>
      <c r="AJ49" s="197"/>
      <c r="AK49" s="197"/>
      <c r="AL49" s="197"/>
      <c r="AM49" s="197"/>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7"/>
      <c r="BR49" s="197"/>
      <c r="BS49" s="197"/>
      <c r="BT49" s="197"/>
      <c r="BU49" s="197"/>
      <c r="BV49" s="197"/>
      <c r="BW49" s="197"/>
      <c r="BX49" s="197"/>
      <c r="BY49" s="197"/>
      <c r="BZ49" s="197"/>
      <c r="CA49" s="197"/>
      <c r="CB49" s="197"/>
      <c r="CC49" s="197"/>
      <c r="CD49" s="197"/>
      <c r="CE49" s="197"/>
      <c r="CF49" s="197"/>
      <c r="CG49" s="197"/>
      <c r="CH49" s="197"/>
      <c r="CI49" s="197"/>
      <c r="CJ49" s="197"/>
      <c r="CK49" s="197"/>
      <c r="CL49" s="197"/>
      <c r="CM49" s="197"/>
      <c r="CN49" s="197"/>
      <c r="CO49" s="197"/>
      <c r="CP49" s="197"/>
      <c r="CQ49" s="197"/>
      <c r="CR49" s="197"/>
      <c r="CS49" s="197"/>
      <c r="CT49" s="197"/>
      <c r="CU49" s="197"/>
      <c r="CV49" s="197"/>
      <c r="CW49" s="197"/>
      <c r="CX49" s="197"/>
      <c r="CY49" s="197"/>
      <c r="CZ49" s="197"/>
      <c r="DA49" s="197"/>
      <c r="DB49" s="197"/>
      <c r="DC49" s="197"/>
      <c r="DD49" s="197"/>
      <c r="DE49" s="197"/>
      <c r="DF49" s="197"/>
      <c r="DG49" s="197"/>
      <c r="DH49" s="197"/>
      <c r="DI49" s="197"/>
      <c r="DJ49" s="197"/>
      <c r="DK49" s="197"/>
      <c r="DL49" s="197"/>
      <c r="DM49" s="197"/>
      <c r="DN49" s="197"/>
      <c r="DO49" s="197"/>
      <c r="DP49" s="197"/>
      <c r="DQ49" s="197"/>
      <c r="DR49" s="197"/>
      <c r="DS49" s="197"/>
      <c r="DT49" s="197"/>
      <c r="DU49" s="197"/>
      <c r="DV49" s="197"/>
      <c r="DW49" s="197"/>
      <c r="DX49" s="197"/>
      <c r="DY49" s="197"/>
      <c r="DZ49" s="197"/>
      <c r="EA49" s="197"/>
      <c r="EB49" s="197"/>
      <c r="EC49" s="197"/>
      <c r="ED49" s="197"/>
      <c r="EE49" s="197"/>
      <c r="EF49" s="197"/>
      <c r="EG49" s="197"/>
      <c r="EH49" s="197"/>
      <c r="EI49" s="197"/>
      <c r="EJ49" s="197"/>
      <c r="EK49" s="197"/>
      <c r="EL49" s="197"/>
      <c r="EM49" s="197"/>
      <c r="EN49" s="197"/>
      <c r="EO49" s="197"/>
      <c r="EP49" s="197"/>
      <c r="EQ49" s="197"/>
      <c r="ER49" s="197"/>
      <c r="ES49" s="197"/>
      <c r="ET49" s="197"/>
      <c r="EU49" s="197"/>
      <c r="EV49" s="197"/>
      <c r="EW49" s="197"/>
      <c r="EX49" s="197"/>
      <c r="EY49" s="197"/>
      <c r="EZ49" s="197"/>
      <c r="FA49" s="197"/>
      <c r="FB49" s="197"/>
      <c r="FC49" s="197"/>
      <c r="FD49" s="197"/>
      <c r="FE49" s="197"/>
      <c r="FF49" s="197"/>
      <c r="FG49" s="197"/>
      <c r="FH49" s="197"/>
      <c r="FI49" s="197"/>
      <c r="FJ49" s="197"/>
      <c r="FK49" s="197"/>
      <c r="FL49" s="197"/>
      <c r="FM49" s="197"/>
      <c r="FN49" s="197"/>
      <c r="FO49" s="197"/>
      <c r="FP49" s="197"/>
      <c r="FQ49" s="197"/>
      <c r="FR49" s="197"/>
      <c r="FS49" s="197"/>
      <c r="FT49" s="197"/>
      <c r="FU49" s="197"/>
      <c r="FV49" s="197"/>
      <c r="FW49" s="197"/>
      <c r="FX49" s="197"/>
      <c r="FY49" s="197"/>
      <c r="FZ49" s="197"/>
      <c r="GA49" s="197"/>
      <c r="GB49" s="197"/>
      <c r="GC49" s="197"/>
      <c r="GD49" s="197"/>
      <c r="GE49" s="197"/>
      <c r="GF49" s="197"/>
      <c r="GG49" s="197"/>
      <c r="GH49" s="197"/>
      <c r="GI49" s="197"/>
      <c r="GJ49" s="197"/>
      <c r="GK49" s="197"/>
      <c r="GL49" s="197"/>
      <c r="GM49" s="197"/>
      <c r="GN49" s="197"/>
      <c r="GO49" s="197"/>
      <c r="GP49" s="197"/>
      <c r="GQ49" s="197"/>
      <c r="GR49" s="197"/>
      <c r="GS49" s="197"/>
      <c r="GT49" s="197"/>
      <c r="GU49" s="197"/>
      <c r="GV49" s="197"/>
      <c r="GW49" s="197"/>
      <c r="GX49" s="197"/>
      <c r="GY49" s="197"/>
      <c r="GZ49" s="197"/>
      <c r="HA49" s="197"/>
      <c r="HB49" s="197"/>
      <c r="HC49" s="197"/>
      <c r="HD49" s="197"/>
      <c r="HE49" s="197"/>
      <c r="HF49" s="197"/>
      <c r="HG49" s="197"/>
      <c r="HH49" s="197"/>
      <c r="HI49" s="197"/>
      <c r="HJ49" s="197"/>
      <c r="HK49" s="197"/>
      <c r="HL49" s="197"/>
      <c r="HM49" s="197"/>
      <c r="HN49" s="197"/>
      <c r="HO49" s="197"/>
      <c r="HP49" s="197"/>
      <c r="HQ49" s="197"/>
      <c r="HR49" s="197"/>
      <c r="HS49" s="197"/>
      <c r="HT49" s="197"/>
      <c r="HU49" s="197"/>
      <c r="HV49" s="197"/>
      <c r="HW49" s="197"/>
      <c r="HX49" s="197"/>
      <c r="HY49" s="197"/>
      <c r="HZ49" s="197"/>
      <c r="IA49" s="197"/>
      <c r="IB49" s="197"/>
      <c r="IC49" s="197"/>
      <c r="ID49" s="197"/>
      <c r="IE49" s="197"/>
      <c r="IF49" s="197"/>
      <c r="IG49" s="197"/>
      <c r="IH49" s="197"/>
      <c r="II49" s="197"/>
      <c r="IJ49" s="197"/>
      <c r="IK49" s="197"/>
      <c r="IL49" s="197"/>
      <c r="IM49" s="197"/>
      <c r="IN49" s="197"/>
      <c r="IO49" s="197"/>
      <c r="IP49" s="197"/>
      <c r="IQ49" s="197"/>
      <c r="IR49" s="197"/>
      <c r="IS49" s="197"/>
      <c r="IT49" s="197"/>
      <c r="IU49" s="197"/>
      <c r="IV49" s="197"/>
      <c r="IW49" s="197"/>
    </row>
    <row r="50" spans="1:257" s="199" customFormat="1" ht="120" x14ac:dyDescent="0.25">
      <c r="A50" s="318"/>
      <c r="B50" s="159">
        <v>4</v>
      </c>
      <c r="C50" s="96" t="s">
        <v>390</v>
      </c>
      <c r="D50" s="320" t="s">
        <v>391</v>
      </c>
      <c r="E50" s="291" t="s">
        <v>392</v>
      </c>
      <c r="F50" s="291" t="s">
        <v>393</v>
      </c>
      <c r="G50" s="328" t="s">
        <v>384</v>
      </c>
      <c r="H50" s="329">
        <v>1</v>
      </c>
      <c r="I50" s="332">
        <v>1</v>
      </c>
      <c r="J50" s="330">
        <v>0.75</v>
      </c>
      <c r="K50" s="685">
        <v>1</v>
      </c>
      <c r="L50" s="317">
        <v>1.33</v>
      </c>
      <c r="M50" s="693"/>
      <c r="N50" s="218" t="s">
        <v>1188</v>
      </c>
      <c r="O50" s="224"/>
      <c r="P50" s="224"/>
      <c r="Q50" s="687"/>
      <c r="R50" s="687"/>
      <c r="S50" s="688"/>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7"/>
      <c r="BR50" s="197"/>
      <c r="BS50" s="197"/>
      <c r="BT50" s="197"/>
      <c r="BU50" s="197"/>
      <c r="BV50" s="197"/>
      <c r="BW50" s="197"/>
      <c r="BX50" s="197"/>
      <c r="BY50" s="197"/>
      <c r="BZ50" s="197"/>
      <c r="CA50" s="197"/>
      <c r="CB50" s="197"/>
      <c r="CC50" s="197"/>
      <c r="CD50" s="197"/>
      <c r="CE50" s="197"/>
      <c r="CF50" s="197"/>
      <c r="CG50" s="197"/>
      <c r="CH50" s="197"/>
      <c r="CI50" s="197"/>
      <c r="CJ50" s="197"/>
      <c r="CK50" s="197"/>
      <c r="CL50" s="197"/>
      <c r="CM50" s="197"/>
      <c r="CN50" s="197"/>
      <c r="CO50" s="197"/>
      <c r="CP50" s="197"/>
      <c r="CQ50" s="197"/>
      <c r="CR50" s="197"/>
      <c r="CS50" s="197"/>
      <c r="CT50" s="197"/>
      <c r="CU50" s="197"/>
      <c r="CV50" s="197"/>
      <c r="CW50" s="197"/>
      <c r="CX50" s="197"/>
      <c r="CY50" s="197"/>
      <c r="CZ50" s="197"/>
      <c r="DA50" s="197"/>
      <c r="DB50" s="197"/>
      <c r="DC50" s="197"/>
      <c r="DD50" s="197"/>
      <c r="DE50" s="197"/>
      <c r="DF50" s="197"/>
      <c r="DG50" s="197"/>
      <c r="DH50" s="197"/>
      <c r="DI50" s="197"/>
      <c r="DJ50" s="197"/>
      <c r="DK50" s="197"/>
      <c r="DL50" s="197"/>
      <c r="DM50" s="197"/>
      <c r="DN50" s="197"/>
      <c r="DO50" s="197"/>
      <c r="DP50" s="197"/>
      <c r="DQ50" s="197"/>
      <c r="DR50" s="197"/>
      <c r="DS50" s="197"/>
      <c r="DT50" s="197"/>
      <c r="DU50" s="197"/>
      <c r="DV50" s="197"/>
      <c r="DW50" s="197"/>
      <c r="DX50" s="197"/>
      <c r="DY50" s="197"/>
      <c r="DZ50" s="197"/>
      <c r="EA50" s="197"/>
      <c r="EB50" s="197"/>
      <c r="EC50" s="197"/>
      <c r="ED50" s="197"/>
      <c r="EE50" s="197"/>
      <c r="EF50" s="197"/>
      <c r="EG50" s="197"/>
      <c r="EH50" s="197"/>
      <c r="EI50" s="197"/>
      <c r="EJ50" s="197"/>
      <c r="EK50" s="197"/>
      <c r="EL50" s="197"/>
      <c r="EM50" s="197"/>
      <c r="EN50" s="197"/>
      <c r="EO50" s="197"/>
      <c r="EP50" s="197"/>
      <c r="EQ50" s="197"/>
      <c r="ER50" s="197"/>
      <c r="ES50" s="197"/>
      <c r="ET50" s="197"/>
      <c r="EU50" s="197"/>
      <c r="EV50" s="197"/>
      <c r="EW50" s="197"/>
      <c r="EX50" s="197"/>
      <c r="EY50" s="197"/>
      <c r="EZ50" s="197"/>
      <c r="FA50" s="197"/>
      <c r="FB50" s="197"/>
      <c r="FC50" s="197"/>
      <c r="FD50" s="197"/>
      <c r="FE50" s="197"/>
      <c r="FF50" s="197"/>
      <c r="FG50" s="197"/>
      <c r="FH50" s="197"/>
      <c r="FI50" s="197"/>
      <c r="FJ50" s="197"/>
      <c r="FK50" s="197"/>
      <c r="FL50" s="197"/>
      <c r="FM50" s="197"/>
      <c r="FN50" s="197"/>
      <c r="FO50" s="197"/>
      <c r="FP50" s="197"/>
      <c r="FQ50" s="197"/>
      <c r="FR50" s="197"/>
      <c r="FS50" s="197"/>
      <c r="FT50" s="197"/>
      <c r="FU50" s="197"/>
      <c r="FV50" s="197"/>
      <c r="FW50" s="197"/>
      <c r="FX50" s="197"/>
      <c r="FY50" s="197"/>
      <c r="FZ50" s="197"/>
      <c r="GA50" s="197"/>
      <c r="GB50" s="197"/>
      <c r="GC50" s="197"/>
      <c r="GD50" s="197"/>
      <c r="GE50" s="197"/>
      <c r="GF50" s="197"/>
      <c r="GG50" s="197"/>
      <c r="GH50" s="197"/>
      <c r="GI50" s="197"/>
      <c r="GJ50" s="197"/>
      <c r="GK50" s="197"/>
      <c r="GL50" s="197"/>
      <c r="GM50" s="197"/>
      <c r="GN50" s="197"/>
      <c r="GO50" s="197"/>
      <c r="GP50" s="197"/>
      <c r="GQ50" s="197"/>
      <c r="GR50" s="197"/>
      <c r="GS50" s="197"/>
      <c r="GT50" s="197"/>
      <c r="GU50" s="197"/>
      <c r="GV50" s="197"/>
      <c r="GW50" s="197"/>
      <c r="GX50" s="197"/>
      <c r="GY50" s="197"/>
      <c r="GZ50" s="197"/>
      <c r="HA50" s="197"/>
      <c r="HB50" s="197"/>
      <c r="HC50" s="197"/>
      <c r="HD50" s="197"/>
      <c r="HE50" s="197"/>
      <c r="HF50" s="197"/>
      <c r="HG50" s="197"/>
      <c r="HH50" s="197"/>
      <c r="HI50" s="197"/>
      <c r="HJ50" s="197"/>
      <c r="HK50" s="197"/>
      <c r="HL50" s="197"/>
      <c r="HM50" s="197"/>
      <c r="HN50" s="197"/>
      <c r="HO50" s="197"/>
      <c r="HP50" s="197"/>
      <c r="HQ50" s="197"/>
      <c r="HR50" s="197"/>
      <c r="HS50" s="197"/>
      <c r="HT50" s="197"/>
      <c r="HU50" s="197"/>
      <c r="HV50" s="197"/>
      <c r="HW50" s="197"/>
      <c r="HX50" s="197"/>
      <c r="HY50" s="197"/>
      <c r="HZ50" s="197"/>
      <c r="IA50" s="197"/>
      <c r="IB50" s="197"/>
      <c r="IC50" s="197"/>
      <c r="ID50" s="197"/>
      <c r="IE50" s="197"/>
      <c r="IF50" s="197"/>
      <c r="IG50" s="197"/>
      <c r="IH50" s="197"/>
      <c r="II50" s="197"/>
      <c r="IJ50" s="197"/>
      <c r="IK50" s="197"/>
      <c r="IL50" s="197"/>
      <c r="IM50" s="197"/>
      <c r="IN50" s="197"/>
      <c r="IO50" s="197"/>
      <c r="IP50" s="197"/>
      <c r="IQ50" s="197"/>
      <c r="IR50" s="197"/>
      <c r="IS50" s="197"/>
      <c r="IT50" s="197"/>
      <c r="IU50" s="197"/>
      <c r="IV50" s="197"/>
      <c r="IW50" s="197"/>
    </row>
    <row r="51" spans="1:257" s="675" customFormat="1" ht="33" customHeight="1" x14ac:dyDescent="0.2">
      <c r="A51" s="306" t="s">
        <v>394</v>
      </c>
      <c r="B51" s="1152" t="s">
        <v>912</v>
      </c>
      <c r="C51" s="1153"/>
      <c r="D51" s="538"/>
      <c r="E51" s="333"/>
      <c r="F51" s="333"/>
      <c r="G51" s="334"/>
      <c r="H51" s="335"/>
      <c r="I51" s="335"/>
      <c r="J51" s="335"/>
      <c r="K51" s="336"/>
      <c r="L51" s="334"/>
      <c r="M51" s="279">
        <f>(M52+M72+M109)/3</f>
        <v>0.72423263856818865</v>
      </c>
      <c r="N51" s="248"/>
      <c r="O51" s="248"/>
      <c r="P51" s="248"/>
      <c r="Q51" s="464"/>
      <c r="R51" s="464"/>
      <c r="S51" s="464"/>
      <c r="T51" s="464"/>
      <c r="U51" s="464"/>
      <c r="V51" s="464"/>
      <c r="W51" s="464"/>
      <c r="X51" s="464"/>
      <c r="Y51" s="464"/>
      <c r="Z51" s="464"/>
      <c r="AA51" s="464"/>
      <c r="AB51" s="464"/>
      <c r="AC51" s="464"/>
      <c r="AD51" s="464"/>
      <c r="AE51" s="464"/>
      <c r="AF51" s="464"/>
      <c r="AG51" s="464"/>
      <c r="AH51" s="464"/>
      <c r="AI51" s="464"/>
      <c r="AJ51" s="464"/>
      <c r="AK51" s="464"/>
      <c r="AL51" s="464"/>
      <c r="AM51" s="464"/>
      <c r="AN51" s="464"/>
      <c r="AO51" s="464"/>
      <c r="AP51" s="464"/>
      <c r="AQ51" s="464"/>
      <c r="AR51" s="464"/>
      <c r="AS51" s="464"/>
      <c r="AT51" s="464"/>
      <c r="AU51" s="464"/>
      <c r="AV51" s="464"/>
      <c r="AW51" s="464"/>
      <c r="AX51" s="464"/>
      <c r="AY51" s="464"/>
      <c r="AZ51" s="464"/>
      <c r="BA51" s="464"/>
      <c r="BB51" s="464"/>
      <c r="BC51" s="464"/>
      <c r="BD51" s="464"/>
      <c r="BE51" s="464"/>
      <c r="BF51" s="464"/>
      <c r="BG51" s="464"/>
      <c r="BH51" s="464"/>
      <c r="BI51" s="464"/>
      <c r="BJ51" s="464"/>
      <c r="BK51" s="464"/>
      <c r="BL51" s="464"/>
      <c r="BM51" s="464"/>
      <c r="BN51" s="464"/>
      <c r="BO51" s="464"/>
      <c r="BP51" s="464"/>
      <c r="BQ51" s="464"/>
      <c r="BR51" s="464"/>
      <c r="BS51" s="464"/>
      <c r="BT51" s="464"/>
      <c r="BU51" s="464"/>
      <c r="BV51" s="464"/>
      <c r="BW51" s="464"/>
      <c r="BX51" s="464"/>
      <c r="BY51" s="464"/>
      <c r="BZ51" s="464"/>
      <c r="CA51" s="464"/>
      <c r="CB51" s="464"/>
      <c r="CC51" s="464"/>
      <c r="CD51" s="464"/>
      <c r="CE51" s="464"/>
      <c r="CF51" s="464"/>
      <c r="CG51" s="464"/>
      <c r="CH51" s="464"/>
      <c r="CI51" s="464"/>
      <c r="CJ51" s="464"/>
      <c r="CK51" s="464"/>
      <c r="CL51" s="464"/>
      <c r="CM51" s="464"/>
      <c r="CN51" s="464"/>
      <c r="CO51" s="464"/>
      <c r="CP51" s="464"/>
      <c r="CQ51" s="464"/>
      <c r="CR51" s="464"/>
      <c r="CS51" s="464"/>
      <c r="CT51" s="464"/>
      <c r="CU51" s="464"/>
      <c r="CV51" s="464"/>
      <c r="CW51" s="464"/>
      <c r="CX51" s="464"/>
      <c r="CY51" s="464"/>
      <c r="CZ51" s="464"/>
      <c r="DA51" s="464"/>
      <c r="DB51" s="464"/>
      <c r="DC51" s="464"/>
      <c r="DD51" s="464"/>
      <c r="DE51" s="464"/>
      <c r="DF51" s="464"/>
      <c r="DG51" s="464"/>
      <c r="DH51" s="464"/>
      <c r="DI51" s="464"/>
      <c r="DJ51" s="464"/>
      <c r="DK51" s="464"/>
      <c r="DL51" s="464"/>
      <c r="DM51" s="464"/>
      <c r="DN51" s="464"/>
      <c r="DO51" s="464"/>
      <c r="DP51" s="464"/>
      <c r="DQ51" s="464"/>
      <c r="DR51" s="464"/>
      <c r="DS51" s="464"/>
      <c r="DT51" s="464"/>
      <c r="DU51" s="464"/>
      <c r="DV51" s="464"/>
      <c r="DW51" s="464"/>
      <c r="DX51" s="464"/>
      <c r="DY51" s="464"/>
      <c r="DZ51" s="464"/>
      <c r="EA51" s="464"/>
      <c r="EB51" s="464"/>
      <c r="EC51" s="464"/>
      <c r="ED51" s="464"/>
      <c r="EE51" s="464"/>
      <c r="EF51" s="464"/>
      <c r="EG51" s="464"/>
      <c r="EH51" s="464"/>
      <c r="EI51" s="464"/>
      <c r="EJ51" s="464"/>
      <c r="EK51" s="464"/>
      <c r="EL51" s="464"/>
      <c r="EM51" s="464"/>
      <c r="EN51" s="464"/>
      <c r="EO51" s="464"/>
      <c r="EP51" s="464"/>
      <c r="EQ51" s="464"/>
      <c r="ER51" s="464"/>
      <c r="ES51" s="464"/>
      <c r="ET51" s="464"/>
      <c r="EU51" s="464"/>
      <c r="EV51" s="464"/>
      <c r="EW51" s="464"/>
      <c r="EX51" s="464"/>
      <c r="EY51" s="464"/>
      <c r="EZ51" s="464"/>
      <c r="FA51" s="464"/>
      <c r="FB51" s="464"/>
      <c r="FC51" s="464"/>
      <c r="FD51" s="464"/>
      <c r="FE51" s="464"/>
      <c r="FF51" s="464"/>
      <c r="FG51" s="464"/>
      <c r="FH51" s="464"/>
      <c r="FI51" s="464"/>
      <c r="FJ51" s="464"/>
      <c r="FK51" s="464"/>
      <c r="FL51" s="464"/>
      <c r="FM51" s="464"/>
      <c r="FN51" s="464"/>
      <c r="FO51" s="464"/>
      <c r="FP51" s="464"/>
      <c r="FQ51" s="464"/>
      <c r="FR51" s="464"/>
      <c r="FS51" s="464"/>
      <c r="FT51" s="464"/>
      <c r="FU51" s="464"/>
      <c r="FV51" s="464"/>
      <c r="FW51" s="464"/>
      <c r="FX51" s="464"/>
      <c r="FY51" s="464"/>
      <c r="FZ51" s="464"/>
      <c r="GA51" s="464"/>
      <c r="GB51" s="464"/>
      <c r="GC51" s="464"/>
      <c r="GD51" s="464"/>
      <c r="GE51" s="464"/>
      <c r="GF51" s="464"/>
      <c r="GG51" s="464"/>
      <c r="GH51" s="464"/>
      <c r="GI51" s="464"/>
      <c r="GJ51" s="464"/>
      <c r="GK51" s="464"/>
      <c r="GL51" s="464"/>
      <c r="GM51" s="464"/>
      <c r="GN51" s="464"/>
      <c r="GO51" s="464"/>
      <c r="GP51" s="464"/>
      <c r="GQ51" s="464"/>
      <c r="GR51" s="464"/>
      <c r="GS51" s="464"/>
      <c r="GT51" s="464"/>
      <c r="GU51" s="464"/>
      <c r="GV51" s="464"/>
      <c r="GW51" s="464"/>
      <c r="GX51" s="464"/>
      <c r="GY51" s="464"/>
      <c r="GZ51" s="464"/>
      <c r="HA51" s="464"/>
      <c r="HB51" s="464"/>
      <c r="HC51" s="464"/>
      <c r="HD51" s="464"/>
      <c r="HE51" s="464"/>
      <c r="HF51" s="464"/>
      <c r="HG51" s="464"/>
      <c r="HH51" s="464"/>
      <c r="HI51" s="464"/>
      <c r="HJ51" s="464"/>
      <c r="HK51" s="464"/>
      <c r="HL51" s="464"/>
      <c r="HM51" s="464"/>
      <c r="HN51" s="464"/>
      <c r="HO51" s="464"/>
      <c r="HP51" s="464"/>
      <c r="HQ51" s="464"/>
      <c r="HR51" s="464"/>
      <c r="HS51" s="464"/>
      <c r="HT51" s="464"/>
      <c r="HU51" s="464"/>
      <c r="HV51" s="464"/>
      <c r="HW51" s="464"/>
      <c r="HX51" s="464"/>
      <c r="HY51" s="464"/>
      <c r="HZ51" s="464"/>
      <c r="IA51" s="464"/>
      <c r="IB51" s="464"/>
      <c r="IC51" s="464"/>
      <c r="ID51" s="464"/>
      <c r="IE51" s="464"/>
      <c r="IF51" s="464"/>
      <c r="IG51" s="464"/>
      <c r="IH51" s="464"/>
      <c r="II51" s="464"/>
      <c r="IJ51" s="464"/>
      <c r="IK51" s="464"/>
      <c r="IL51" s="464"/>
      <c r="IM51" s="464"/>
      <c r="IN51" s="464"/>
      <c r="IO51" s="464"/>
      <c r="IP51" s="464"/>
      <c r="IQ51" s="464"/>
      <c r="IR51" s="464"/>
      <c r="IS51" s="464"/>
      <c r="IT51" s="464"/>
      <c r="IU51" s="464"/>
      <c r="IV51" s="464"/>
      <c r="IW51" s="464"/>
    </row>
    <row r="52" spans="1:257" ht="26.25" customHeight="1" x14ac:dyDescent="0.2">
      <c r="A52" s="306"/>
      <c r="B52" s="337" t="s">
        <v>199</v>
      </c>
      <c r="C52" s="338" t="s">
        <v>395</v>
      </c>
      <c r="D52" s="545"/>
      <c r="E52" s="339"/>
      <c r="F52" s="339"/>
      <c r="G52" s="313"/>
      <c r="H52" s="313"/>
      <c r="I52" s="313"/>
      <c r="J52" s="313"/>
      <c r="K52" s="340"/>
      <c r="L52" s="313"/>
      <c r="M52" s="694">
        <f>SUM(M53:M70)/8</f>
        <v>0.55200000000000005</v>
      </c>
      <c r="N52" s="229"/>
      <c r="O52" s="229"/>
      <c r="P52" s="229"/>
      <c r="Q52" s="464"/>
      <c r="R52" s="464"/>
      <c r="S52" s="464"/>
      <c r="T52" s="464"/>
      <c r="U52" s="464"/>
      <c r="V52" s="464"/>
      <c r="W52" s="464"/>
      <c r="X52" s="464"/>
      <c r="Y52" s="464"/>
      <c r="Z52" s="464"/>
      <c r="AA52" s="464"/>
      <c r="AB52" s="464"/>
      <c r="AC52" s="464"/>
      <c r="AD52" s="464"/>
      <c r="AE52" s="464"/>
      <c r="AF52" s="464"/>
      <c r="AG52" s="464"/>
      <c r="AH52" s="464"/>
      <c r="AI52" s="464"/>
      <c r="AJ52" s="464"/>
      <c r="AK52" s="464"/>
      <c r="AL52" s="464"/>
      <c r="AM52" s="464"/>
      <c r="AN52" s="464"/>
      <c r="AO52" s="464"/>
      <c r="AP52" s="464"/>
      <c r="AQ52" s="464"/>
      <c r="AR52" s="464"/>
      <c r="AS52" s="464"/>
      <c r="AT52" s="464"/>
      <c r="AU52" s="464"/>
      <c r="AV52" s="464"/>
      <c r="AW52" s="464"/>
      <c r="AX52" s="464"/>
      <c r="AY52" s="464"/>
      <c r="AZ52" s="464"/>
      <c r="BA52" s="464"/>
      <c r="BB52" s="464"/>
      <c r="BC52" s="464"/>
      <c r="BD52" s="464"/>
      <c r="BE52" s="464"/>
      <c r="BF52" s="464"/>
      <c r="BG52" s="464"/>
      <c r="BH52" s="464"/>
      <c r="BI52" s="464"/>
      <c r="BJ52" s="464"/>
      <c r="BK52" s="464"/>
      <c r="BL52" s="464"/>
      <c r="BM52" s="464"/>
      <c r="BN52" s="464"/>
      <c r="BO52" s="464"/>
      <c r="BP52" s="464"/>
      <c r="BQ52" s="464"/>
      <c r="BR52" s="464"/>
      <c r="BS52" s="464"/>
      <c r="BT52" s="464"/>
      <c r="BU52" s="464"/>
      <c r="BV52" s="464"/>
      <c r="BW52" s="464"/>
      <c r="BX52" s="464"/>
      <c r="BY52" s="464"/>
      <c r="BZ52" s="464"/>
      <c r="CA52" s="464"/>
      <c r="CB52" s="464"/>
      <c r="CC52" s="464"/>
      <c r="CD52" s="464"/>
      <c r="CE52" s="464"/>
      <c r="CF52" s="464"/>
      <c r="CG52" s="464"/>
      <c r="CH52" s="464"/>
      <c r="CI52" s="464"/>
      <c r="CJ52" s="464"/>
      <c r="CK52" s="464"/>
      <c r="CL52" s="464"/>
      <c r="CM52" s="464"/>
      <c r="CN52" s="464"/>
      <c r="CO52" s="464"/>
      <c r="CP52" s="464"/>
      <c r="CQ52" s="464"/>
      <c r="CR52" s="464"/>
      <c r="CS52" s="464"/>
      <c r="CT52" s="464"/>
      <c r="CU52" s="464"/>
      <c r="CV52" s="464"/>
      <c r="CW52" s="464"/>
      <c r="CX52" s="464"/>
      <c r="CY52" s="464"/>
      <c r="CZ52" s="464"/>
      <c r="DA52" s="464"/>
      <c r="DB52" s="464"/>
      <c r="DC52" s="464"/>
      <c r="DD52" s="464"/>
      <c r="DE52" s="464"/>
      <c r="DF52" s="464"/>
      <c r="DG52" s="464"/>
      <c r="DH52" s="464"/>
      <c r="DI52" s="464"/>
      <c r="DJ52" s="464"/>
      <c r="DK52" s="464"/>
      <c r="DL52" s="464"/>
      <c r="DM52" s="464"/>
      <c r="DN52" s="464"/>
      <c r="DO52" s="464"/>
      <c r="DP52" s="464"/>
      <c r="DQ52" s="464"/>
      <c r="DR52" s="464"/>
      <c r="DS52" s="464"/>
      <c r="DT52" s="464"/>
      <c r="DU52" s="464"/>
      <c r="DV52" s="464"/>
      <c r="DW52" s="464"/>
      <c r="DX52" s="464"/>
      <c r="DY52" s="464"/>
      <c r="DZ52" s="464"/>
      <c r="EA52" s="464"/>
      <c r="EB52" s="464"/>
      <c r="EC52" s="464"/>
      <c r="ED52" s="464"/>
      <c r="EE52" s="464"/>
      <c r="EF52" s="464"/>
      <c r="EG52" s="464"/>
      <c r="EH52" s="464"/>
      <c r="EI52" s="464"/>
      <c r="EJ52" s="464"/>
      <c r="EK52" s="464"/>
      <c r="EL52" s="464"/>
      <c r="EM52" s="464"/>
      <c r="EN52" s="464"/>
      <c r="EO52" s="464"/>
      <c r="EP52" s="464"/>
      <c r="EQ52" s="464"/>
      <c r="ER52" s="464"/>
      <c r="ES52" s="464"/>
      <c r="ET52" s="464"/>
      <c r="EU52" s="464"/>
      <c r="EV52" s="464"/>
      <c r="EW52" s="464"/>
      <c r="EX52" s="464"/>
      <c r="EY52" s="464"/>
      <c r="EZ52" s="464"/>
      <c r="FA52" s="464"/>
      <c r="FB52" s="464"/>
      <c r="FC52" s="464"/>
      <c r="FD52" s="464"/>
      <c r="FE52" s="464"/>
      <c r="FF52" s="464"/>
      <c r="FG52" s="464"/>
      <c r="FH52" s="464"/>
      <c r="FI52" s="464"/>
      <c r="FJ52" s="464"/>
      <c r="FK52" s="464"/>
      <c r="FL52" s="464"/>
      <c r="FM52" s="464"/>
      <c r="FN52" s="464"/>
      <c r="FO52" s="464"/>
      <c r="FP52" s="464"/>
      <c r="FQ52" s="464"/>
      <c r="FR52" s="464"/>
      <c r="FS52" s="464"/>
      <c r="FT52" s="464"/>
      <c r="FU52" s="464"/>
      <c r="FV52" s="464"/>
      <c r="FW52" s="464"/>
      <c r="FX52" s="464"/>
      <c r="FY52" s="464"/>
      <c r="FZ52" s="464"/>
      <c r="GA52" s="464"/>
      <c r="GB52" s="464"/>
      <c r="GC52" s="464"/>
      <c r="GD52" s="464"/>
      <c r="GE52" s="464"/>
      <c r="GF52" s="464"/>
      <c r="GG52" s="464"/>
      <c r="GH52" s="464"/>
      <c r="GI52" s="464"/>
      <c r="GJ52" s="464"/>
      <c r="GK52" s="464"/>
      <c r="GL52" s="464"/>
      <c r="GM52" s="464"/>
      <c r="GN52" s="464"/>
      <c r="GO52" s="464"/>
      <c r="GP52" s="464"/>
      <c r="GQ52" s="464"/>
      <c r="GR52" s="464"/>
      <c r="GS52" s="464"/>
      <c r="GT52" s="464"/>
      <c r="GU52" s="464"/>
      <c r="GV52" s="464"/>
      <c r="GW52" s="464"/>
      <c r="GX52" s="464"/>
      <c r="GY52" s="464"/>
      <c r="GZ52" s="464"/>
      <c r="HA52" s="464"/>
      <c r="HB52" s="464"/>
      <c r="HC52" s="464"/>
      <c r="HD52" s="464"/>
      <c r="HE52" s="464"/>
      <c r="HF52" s="464"/>
      <c r="HG52" s="464"/>
      <c r="HH52" s="464"/>
      <c r="HI52" s="464"/>
      <c r="HJ52" s="464"/>
      <c r="HK52" s="464"/>
      <c r="HL52" s="464"/>
      <c r="HM52" s="464"/>
      <c r="HN52" s="464"/>
      <c r="HO52" s="464"/>
      <c r="HP52" s="464"/>
      <c r="HQ52" s="464"/>
      <c r="HR52" s="464"/>
      <c r="HS52" s="464"/>
      <c r="HT52" s="464"/>
      <c r="HU52" s="464"/>
      <c r="HV52" s="464"/>
      <c r="HW52" s="464"/>
      <c r="HX52" s="464"/>
      <c r="HY52" s="464"/>
      <c r="HZ52" s="464"/>
      <c r="IA52" s="464"/>
      <c r="IB52" s="464"/>
      <c r="IC52" s="464"/>
      <c r="ID52" s="464"/>
      <c r="IE52" s="464"/>
      <c r="IF52" s="464"/>
      <c r="IG52" s="464"/>
      <c r="IH52" s="464"/>
      <c r="II52" s="464"/>
      <c r="IJ52" s="464"/>
      <c r="IK52" s="464"/>
      <c r="IL52" s="464"/>
      <c r="IM52" s="464"/>
      <c r="IN52" s="464"/>
      <c r="IO52" s="464"/>
      <c r="IP52" s="464"/>
      <c r="IQ52" s="464"/>
      <c r="IR52" s="464"/>
      <c r="IS52" s="464"/>
      <c r="IT52" s="464"/>
      <c r="IU52" s="464"/>
      <c r="IV52" s="464"/>
      <c r="IW52" s="464"/>
    </row>
    <row r="53" spans="1:257" x14ac:dyDescent="0.2">
      <c r="A53" s="306"/>
      <c r="B53" s="341">
        <v>1</v>
      </c>
      <c r="C53" s="88" t="s">
        <v>396</v>
      </c>
      <c r="D53" s="545"/>
      <c r="E53" s="339"/>
      <c r="F53" s="339"/>
      <c r="G53" s="313"/>
      <c r="H53" s="313"/>
      <c r="I53" s="313"/>
      <c r="J53" s="313"/>
      <c r="K53" s="340"/>
      <c r="L53" s="313"/>
      <c r="M53" s="207">
        <f>SUM(L54:L55)/2</f>
        <v>0.5</v>
      </c>
      <c r="N53" s="229"/>
      <c r="O53" s="229"/>
      <c r="P53" s="229"/>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c r="AP53" s="464"/>
      <c r="AQ53" s="464"/>
      <c r="AR53" s="464"/>
      <c r="AS53" s="464"/>
      <c r="AT53" s="464"/>
      <c r="AU53" s="464"/>
      <c r="AV53" s="464"/>
      <c r="AW53" s="464"/>
      <c r="AX53" s="464"/>
      <c r="AY53" s="464"/>
      <c r="AZ53" s="464"/>
      <c r="BA53" s="464"/>
      <c r="BB53" s="464"/>
      <c r="BC53" s="464"/>
      <c r="BD53" s="464"/>
      <c r="BE53" s="464"/>
      <c r="BF53" s="464"/>
      <c r="BG53" s="464"/>
      <c r="BH53" s="464"/>
      <c r="BI53" s="464"/>
      <c r="BJ53" s="464"/>
      <c r="BK53" s="464"/>
      <c r="BL53" s="464"/>
      <c r="BM53" s="464"/>
      <c r="BN53" s="464"/>
      <c r="BO53" s="464"/>
      <c r="BP53" s="464"/>
      <c r="BQ53" s="464"/>
      <c r="BR53" s="464"/>
      <c r="BS53" s="464"/>
      <c r="BT53" s="464"/>
      <c r="BU53" s="464"/>
      <c r="BV53" s="464"/>
      <c r="BW53" s="464"/>
      <c r="BX53" s="464"/>
      <c r="BY53" s="464"/>
      <c r="BZ53" s="464"/>
      <c r="CA53" s="464"/>
      <c r="CB53" s="464"/>
      <c r="CC53" s="464"/>
      <c r="CD53" s="464"/>
      <c r="CE53" s="464"/>
      <c r="CF53" s="464"/>
      <c r="CG53" s="464"/>
      <c r="CH53" s="464"/>
      <c r="CI53" s="464"/>
      <c r="CJ53" s="464"/>
      <c r="CK53" s="464"/>
      <c r="CL53" s="464"/>
      <c r="CM53" s="464"/>
      <c r="CN53" s="464"/>
      <c r="CO53" s="464"/>
      <c r="CP53" s="464"/>
      <c r="CQ53" s="464"/>
      <c r="CR53" s="464"/>
      <c r="CS53" s="464"/>
      <c r="CT53" s="464"/>
      <c r="CU53" s="464"/>
      <c r="CV53" s="464"/>
      <c r="CW53" s="464"/>
      <c r="CX53" s="464"/>
      <c r="CY53" s="464"/>
      <c r="CZ53" s="464"/>
      <c r="DA53" s="464"/>
      <c r="DB53" s="464"/>
      <c r="DC53" s="464"/>
      <c r="DD53" s="464"/>
      <c r="DE53" s="464"/>
      <c r="DF53" s="464"/>
      <c r="DG53" s="464"/>
      <c r="DH53" s="464"/>
      <c r="DI53" s="464"/>
      <c r="DJ53" s="464"/>
      <c r="DK53" s="464"/>
      <c r="DL53" s="464"/>
      <c r="DM53" s="464"/>
      <c r="DN53" s="464"/>
      <c r="DO53" s="464"/>
      <c r="DP53" s="464"/>
      <c r="DQ53" s="464"/>
      <c r="DR53" s="464"/>
      <c r="DS53" s="464"/>
      <c r="DT53" s="464"/>
      <c r="DU53" s="464"/>
      <c r="DV53" s="464"/>
      <c r="DW53" s="464"/>
      <c r="DX53" s="464"/>
      <c r="DY53" s="464"/>
      <c r="DZ53" s="464"/>
      <c r="EA53" s="464"/>
      <c r="EB53" s="464"/>
      <c r="EC53" s="464"/>
      <c r="ED53" s="464"/>
      <c r="EE53" s="464"/>
      <c r="EF53" s="464"/>
      <c r="EG53" s="464"/>
      <c r="EH53" s="464"/>
      <c r="EI53" s="464"/>
      <c r="EJ53" s="464"/>
      <c r="EK53" s="464"/>
      <c r="EL53" s="464"/>
      <c r="EM53" s="464"/>
      <c r="EN53" s="464"/>
      <c r="EO53" s="464"/>
      <c r="EP53" s="464"/>
      <c r="EQ53" s="464"/>
      <c r="ER53" s="464"/>
      <c r="ES53" s="464"/>
      <c r="ET53" s="464"/>
      <c r="EU53" s="464"/>
      <c r="EV53" s="464"/>
      <c r="EW53" s="464"/>
      <c r="EX53" s="464"/>
      <c r="EY53" s="464"/>
      <c r="EZ53" s="464"/>
      <c r="FA53" s="464"/>
      <c r="FB53" s="464"/>
      <c r="FC53" s="464"/>
      <c r="FD53" s="464"/>
      <c r="FE53" s="464"/>
      <c r="FF53" s="464"/>
      <c r="FG53" s="464"/>
      <c r="FH53" s="464"/>
      <c r="FI53" s="464"/>
      <c r="FJ53" s="464"/>
      <c r="FK53" s="464"/>
      <c r="FL53" s="464"/>
      <c r="FM53" s="464"/>
      <c r="FN53" s="464"/>
      <c r="FO53" s="464"/>
      <c r="FP53" s="464"/>
      <c r="FQ53" s="464"/>
      <c r="FR53" s="464"/>
      <c r="FS53" s="464"/>
      <c r="FT53" s="464"/>
      <c r="FU53" s="464"/>
      <c r="FV53" s="464"/>
      <c r="FW53" s="464"/>
      <c r="FX53" s="464"/>
      <c r="FY53" s="464"/>
      <c r="FZ53" s="464"/>
      <c r="GA53" s="464"/>
      <c r="GB53" s="464"/>
      <c r="GC53" s="464"/>
      <c r="GD53" s="464"/>
      <c r="GE53" s="464"/>
      <c r="GF53" s="464"/>
      <c r="GG53" s="464"/>
      <c r="GH53" s="464"/>
      <c r="GI53" s="464"/>
      <c r="GJ53" s="464"/>
      <c r="GK53" s="464"/>
      <c r="GL53" s="464"/>
      <c r="GM53" s="464"/>
      <c r="GN53" s="464"/>
      <c r="GO53" s="464"/>
      <c r="GP53" s="464"/>
      <c r="GQ53" s="464"/>
      <c r="GR53" s="464"/>
      <c r="GS53" s="464"/>
      <c r="GT53" s="464"/>
      <c r="GU53" s="464"/>
      <c r="GV53" s="464"/>
      <c r="GW53" s="464"/>
      <c r="GX53" s="464"/>
      <c r="GY53" s="464"/>
      <c r="GZ53" s="464"/>
      <c r="HA53" s="464"/>
      <c r="HB53" s="464"/>
      <c r="HC53" s="464"/>
      <c r="HD53" s="464"/>
      <c r="HE53" s="464"/>
      <c r="HF53" s="464"/>
      <c r="HG53" s="464"/>
      <c r="HH53" s="464"/>
      <c r="HI53" s="464"/>
      <c r="HJ53" s="464"/>
      <c r="HK53" s="464"/>
      <c r="HL53" s="464"/>
      <c r="HM53" s="464"/>
      <c r="HN53" s="464"/>
      <c r="HO53" s="464"/>
      <c r="HP53" s="464"/>
      <c r="HQ53" s="464"/>
      <c r="HR53" s="464"/>
      <c r="HS53" s="464"/>
      <c r="HT53" s="464"/>
      <c r="HU53" s="464"/>
      <c r="HV53" s="464"/>
      <c r="HW53" s="464"/>
      <c r="HX53" s="464"/>
      <c r="HY53" s="464"/>
      <c r="HZ53" s="464"/>
      <c r="IA53" s="464"/>
      <c r="IB53" s="464"/>
      <c r="IC53" s="464"/>
      <c r="ID53" s="464"/>
      <c r="IE53" s="464"/>
      <c r="IF53" s="464"/>
      <c r="IG53" s="464"/>
      <c r="IH53" s="464"/>
      <c r="II53" s="464"/>
      <c r="IJ53" s="464"/>
      <c r="IK53" s="464"/>
      <c r="IL53" s="464"/>
      <c r="IM53" s="464"/>
      <c r="IN53" s="464"/>
      <c r="IO53" s="464"/>
      <c r="IP53" s="464"/>
      <c r="IQ53" s="464"/>
      <c r="IR53" s="464"/>
      <c r="IS53" s="464"/>
      <c r="IT53" s="464"/>
      <c r="IU53" s="464"/>
      <c r="IV53" s="464"/>
      <c r="IW53" s="464"/>
    </row>
    <row r="54" spans="1:257" s="689" customFormat="1" ht="144" x14ac:dyDescent="0.25">
      <c r="A54" s="306"/>
      <c r="B54" s="306"/>
      <c r="C54" s="96" t="s">
        <v>397</v>
      </c>
      <c r="D54" s="96" t="s">
        <v>398</v>
      </c>
      <c r="E54" s="96" t="s">
        <v>399</v>
      </c>
      <c r="F54" s="76" t="s">
        <v>400</v>
      </c>
      <c r="G54" s="108" t="s">
        <v>401</v>
      </c>
      <c r="H54" s="108">
        <v>3</v>
      </c>
      <c r="I54" s="342">
        <v>3</v>
      </c>
      <c r="J54" s="343">
        <v>1</v>
      </c>
      <c r="K54" s="695">
        <v>3</v>
      </c>
      <c r="L54" s="55">
        <v>1</v>
      </c>
      <c r="M54" s="696"/>
      <c r="N54" s="108" t="s">
        <v>1188</v>
      </c>
      <c r="O54" s="108"/>
      <c r="P54" s="197"/>
      <c r="Q54" s="687"/>
      <c r="R54" s="687"/>
      <c r="S54" s="687"/>
      <c r="T54" s="687"/>
      <c r="U54" s="687"/>
      <c r="V54" s="687"/>
      <c r="W54" s="687"/>
      <c r="X54" s="687"/>
      <c r="Y54" s="687"/>
      <c r="Z54" s="687"/>
      <c r="AA54" s="687"/>
      <c r="AB54" s="687"/>
      <c r="AC54" s="687"/>
      <c r="AD54" s="687"/>
      <c r="AE54" s="687"/>
      <c r="AF54" s="687"/>
      <c r="AG54" s="687"/>
      <c r="AH54" s="687"/>
      <c r="AI54" s="687"/>
      <c r="AJ54" s="687"/>
      <c r="AK54" s="687"/>
      <c r="AL54" s="687"/>
      <c r="AM54" s="687"/>
      <c r="AN54" s="687"/>
      <c r="AO54" s="687"/>
      <c r="AP54" s="687"/>
      <c r="AQ54" s="687"/>
      <c r="AR54" s="687"/>
      <c r="AS54" s="687"/>
      <c r="AT54" s="687"/>
      <c r="AU54" s="687"/>
      <c r="AV54" s="687"/>
      <c r="AW54" s="687"/>
      <c r="AX54" s="687"/>
      <c r="AY54" s="687"/>
      <c r="AZ54" s="687"/>
      <c r="BA54" s="687"/>
      <c r="BB54" s="687"/>
      <c r="BC54" s="687"/>
      <c r="BD54" s="687"/>
      <c r="BE54" s="687"/>
      <c r="BF54" s="687"/>
      <c r="BG54" s="687"/>
      <c r="BH54" s="687"/>
      <c r="BI54" s="687"/>
      <c r="BJ54" s="687"/>
      <c r="BK54" s="687"/>
      <c r="BL54" s="687"/>
      <c r="BM54" s="687"/>
      <c r="BN54" s="687"/>
      <c r="BO54" s="687"/>
      <c r="BP54" s="687"/>
      <c r="BQ54" s="687"/>
      <c r="BR54" s="687"/>
      <c r="BS54" s="687"/>
      <c r="BT54" s="687"/>
      <c r="BU54" s="687"/>
      <c r="BV54" s="687"/>
      <c r="BW54" s="687"/>
      <c r="BX54" s="687"/>
      <c r="BY54" s="687"/>
      <c r="BZ54" s="687"/>
      <c r="CA54" s="687"/>
      <c r="CB54" s="687"/>
      <c r="CC54" s="687"/>
      <c r="CD54" s="687"/>
      <c r="CE54" s="687"/>
      <c r="CF54" s="687"/>
      <c r="CG54" s="687"/>
      <c r="CH54" s="687"/>
      <c r="CI54" s="687"/>
      <c r="CJ54" s="687"/>
      <c r="CK54" s="687"/>
      <c r="CL54" s="687"/>
      <c r="CM54" s="687"/>
      <c r="CN54" s="687"/>
      <c r="CO54" s="687"/>
      <c r="CP54" s="687"/>
      <c r="CQ54" s="687"/>
      <c r="CR54" s="687"/>
      <c r="CS54" s="687"/>
      <c r="CT54" s="687"/>
      <c r="CU54" s="687"/>
      <c r="CV54" s="687"/>
      <c r="CW54" s="687"/>
      <c r="CX54" s="687"/>
      <c r="CY54" s="687"/>
      <c r="CZ54" s="687"/>
      <c r="DA54" s="687"/>
      <c r="DB54" s="687"/>
      <c r="DC54" s="687"/>
      <c r="DD54" s="687"/>
      <c r="DE54" s="687"/>
      <c r="DF54" s="687"/>
      <c r="DG54" s="687"/>
      <c r="DH54" s="687"/>
      <c r="DI54" s="687"/>
      <c r="DJ54" s="687"/>
      <c r="DK54" s="687"/>
      <c r="DL54" s="687"/>
      <c r="DM54" s="687"/>
      <c r="DN54" s="687"/>
      <c r="DO54" s="687"/>
      <c r="DP54" s="687"/>
      <c r="DQ54" s="687"/>
      <c r="DR54" s="687"/>
      <c r="DS54" s="687"/>
      <c r="DT54" s="687"/>
      <c r="DU54" s="687"/>
      <c r="DV54" s="687"/>
      <c r="DW54" s="687"/>
      <c r="DX54" s="687"/>
      <c r="DY54" s="687"/>
      <c r="DZ54" s="687"/>
      <c r="EA54" s="687"/>
      <c r="EB54" s="687"/>
      <c r="EC54" s="687"/>
      <c r="ED54" s="687"/>
      <c r="EE54" s="687"/>
      <c r="EF54" s="687"/>
      <c r="EG54" s="687"/>
      <c r="EH54" s="687"/>
      <c r="EI54" s="687"/>
      <c r="EJ54" s="687"/>
      <c r="EK54" s="687"/>
      <c r="EL54" s="687"/>
      <c r="EM54" s="687"/>
      <c r="EN54" s="687"/>
      <c r="EO54" s="687"/>
      <c r="EP54" s="687"/>
      <c r="EQ54" s="687"/>
      <c r="ER54" s="687"/>
      <c r="ES54" s="687"/>
      <c r="ET54" s="687"/>
      <c r="EU54" s="687"/>
      <c r="EV54" s="687"/>
      <c r="EW54" s="687"/>
      <c r="EX54" s="687"/>
      <c r="EY54" s="687"/>
      <c r="EZ54" s="687"/>
      <c r="FA54" s="687"/>
      <c r="FB54" s="687"/>
      <c r="FC54" s="687"/>
      <c r="FD54" s="687"/>
      <c r="FE54" s="687"/>
      <c r="FF54" s="687"/>
      <c r="FG54" s="687"/>
      <c r="FH54" s="687"/>
      <c r="FI54" s="687"/>
      <c r="FJ54" s="687"/>
      <c r="FK54" s="687"/>
      <c r="FL54" s="687"/>
      <c r="FM54" s="687"/>
      <c r="FN54" s="687"/>
      <c r="FO54" s="687"/>
      <c r="FP54" s="687"/>
      <c r="FQ54" s="687"/>
      <c r="FR54" s="687"/>
      <c r="FS54" s="687"/>
      <c r="FT54" s="687"/>
      <c r="FU54" s="687"/>
      <c r="FV54" s="687"/>
      <c r="FW54" s="687"/>
      <c r="FX54" s="687"/>
      <c r="FY54" s="687"/>
      <c r="FZ54" s="687"/>
      <c r="GA54" s="687"/>
      <c r="GB54" s="687"/>
      <c r="GC54" s="687"/>
      <c r="GD54" s="687"/>
      <c r="GE54" s="687"/>
      <c r="GF54" s="687"/>
      <c r="GG54" s="687"/>
      <c r="GH54" s="687"/>
      <c r="GI54" s="687"/>
      <c r="GJ54" s="687"/>
      <c r="GK54" s="687"/>
      <c r="GL54" s="687"/>
      <c r="GM54" s="687"/>
      <c r="GN54" s="687"/>
      <c r="GO54" s="687"/>
      <c r="GP54" s="687"/>
      <c r="GQ54" s="687"/>
      <c r="GR54" s="687"/>
      <c r="GS54" s="687"/>
      <c r="GT54" s="687"/>
      <c r="GU54" s="687"/>
      <c r="GV54" s="687"/>
      <c r="GW54" s="687"/>
      <c r="GX54" s="687"/>
      <c r="GY54" s="687"/>
      <c r="GZ54" s="687"/>
      <c r="HA54" s="687"/>
      <c r="HB54" s="687"/>
      <c r="HC54" s="687"/>
      <c r="HD54" s="687"/>
      <c r="HE54" s="687"/>
      <c r="HF54" s="687"/>
      <c r="HG54" s="687"/>
      <c r="HH54" s="687"/>
      <c r="HI54" s="687"/>
      <c r="HJ54" s="687"/>
      <c r="HK54" s="687"/>
      <c r="HL54" s="687"/>
      <c r="HM54" s="687"/>
      <c r="HN54" s="687"/>
      <c r="HO54" s="687"/>
      <c r="HP54" s="687"/>
      <c r="HQ54" s="687"/>
      <c r="HR54" s="687"/>
      <c r="HS54" s="687"/>
      <c r="HT54" s="687"/>
      <c r="HU54" s="687"/>
      <c r="HV54" s="687"/>
      <c r="HW54" s="687"/>
      <c r="HX54" s="687"/>
      <c r="HY54" s="687"/>
      <c r="HZ54" s="687"/>
      <c r="IA54" s="687"/>
      <c r="IB54" s="687"/>
      <c r="IC54" s="687"/>
      <c r="ID54" s="687"/>
      <c r="IE54" s="687"/>
      <c r="IF54" s="687"/>
      <c r="IG54" s="687"/>
      <c r="IH54" s="687"/>
      <c r="II54" s="687"/>
      <c r="IJ54" s="687"/>
      <c r="IK54" s="687"/>
      <c r="IL54" s="687"/>
      <c r="IM54" s="687"/>
      <c r="IN54" s="687"/>
      <c r="IO54" s="687"/>
      <c r="IP54" s="687"/>
      <c r="IQ54" s="687"/>
      <c r="IR54" s="687"/>
      <c r="IS54" s="687"/>
      <c r="IT54" s="687"/>
      <c r="IU54" s="687"/>
      <c r="IV54" s="687"/>
      <c r="IW54" s="687"/>
    </row>
    <row r="55" spans="1:257" s="689" customFormat="1" ht="144" x14ac:dyDescent="0.25">
      <c r="A55" s="318"/>
      <c r="B55" s="318"/>
      <c r="C55" s="96" t="s">
        <v>402</v>
      </c>
      <c r="D55" s="96" t="s">
        <v>403</v>
      </c>
      <c r="E55" s="96" t="s">
        <v>404</v>
      </c>
      <c r="F55" s="344" t="s">
        <v>405</v>
      </c>
      <c r="G55" s="43" t="s">
        <v>406</v>
      </c>
      <c r="H55" s="47">
        <v>0</v>
      </c>
      <c r="I55" s="342">
        <v>0</v>
      </c>
      <c r="J55" s="343">
        <v>0</v>
      </c>
      <c r="K55" s="695">
        <v>0</v>
      </c>
      <c r="L55" s="55">
        <v>0</v>
      </c>
      <c r="M55" s="697"/>
      <c r="N55" s="108" t="s">
        <v>1014</v>
      </c>
      <c r="O55" s="108" t="s">
        <v>1014</v>
      </c>
      <c r="P55" s="197"/>
      <c r="Q55" s="687"/>
      <c r="R55" s="687"/>
      <c r="S55" s="687"/>
      <c r="T55" s="687"/>
      <c r="U55" s="687"/>
      <c r="V55" s="687"/>
      <c r="W55" s="687"/>
      <c r="X55" s="687"/>
      <c r="Y55" s="687"/>
      <c r="Z55" s="687"/>
      <c r="AA55" s="687"/>
      <c r="AB55" s="687"/>
      <c r="AC55" s="687"/>
      <c r="AD55" s="687"/>
      <c r="AE55" s="687"/>
      <c r="AF55" s="687"/>
      <c r="AG55" s="687"/>
      <c r="AH55" s="687"/>
      <c r="AI55" s="687"/>
      <c r="AJ55" s="687"/>
      <c r="AK55" s="687"/>
      <c r="AL55" s="687"/>
      <c r="AM55" s="687"/>
      <c r="AN55" s="687"/>
      <c r="AO55" s="687"/>
      <c r="AP55" s="687"/>
      <c r="AQ55" s="687"/>
      <c r="AR55" s="687"/>
      <c r="AS55" s="687"/>
      <c r="AT55" s="687"/>
      <c r="AU55" s="687"/>
      <c r="AV55" s="687"/>
      <c r="AW55" s="687"/>
      <c r="AX55" s="687"/>
      <c r="AY55" s="687"/>
      <c r="AZ55" s="687"/>
      <c r="BA55" s="687"/>
      <c r="BB55" s="687"/>
      <c r="BC55" s="687"/>
      <c r="BD55" s="687"/>
      <c r="BE55" s="687"/>
      <c r="BF55" s="687"/>
      <c r="BG55" s="687"/>
      <c r="BH55" s="687"/>
      <c r="BI55" s="687"/>
      <c r="BJ55" s="687"/>
      <c r="BK55" s="687"/>
      <c r="BL55" s="687"/>
      <c r="BM55" s="687"/>
      <c r="BN55" s="687"/>
      <c r="BO55" s="687"/>
      <c r="BP55" s="687"/>
      <c r="BQ55" s="687"/>
      <c r="BR55" s="687"/>
      <c r="BS55" s="687"/>
      <c r="BT55" s="687"/>
      <c r="BU55" s="687"/>
      <c r="BV55" s="687"/>
      <c r="BW55" s="687"/>
      <c r="BX55" s="687"/>
      <c r="BY55" s="687"/>
      <c r="BZ55" s="687"/>
      <c r="CA55" s="687"/>
      <c r="CB55" s="687"/>
      <c r="CC55" s="687"/>
      <c r="CD55" s="687"/>
      <c r="CE55" s="687"/>
      <c r="CF55" s="687"/>
      <c r="CG55" s="687"/>
      <c r="CH55" s="687"/>
      <c r="CI55" s="687"/>
      <c r="CJ55" s="687"/>
      <c r="CK55" s="687"/>
      <c r="CL55" s="687"/>
      <c r="CM55" s="687"/>
      <c r="CN55" s="687"/>
      <c r="CO55" s="687"/>
      <c r="CP55" s="687"/>
      <c r="CQ55" s="687"/>
      <c r="CR55" s="687"/>
      <c r="CS55" s="687"/>
      <c r="CT55" s="687"/>
      <c r="CU55" s="687"/>
      <c r="CV55" s="687"/>
      <c r="CW55" s="687"/>
      <c r="CX55" s="687"/>
      <c r="CY55" s="687"/>
      <c r="CZ55" s="687"/>
      <c r="DA55" s="687"/>
      <c r="DB55" s="687"/>
      <c r="DC55" s="687"/>
      <c r="DD55" s="687"/>
      <c r="DE55" s="687"/>
      <c r="DF55" s="687"/>
      <c r="DG55" s="687"/>
      <c r="DH55" s="687"/>
      <c r="DI55" s="687"/>
      <c r="DJ55" s="687"/>
      <c r="DK55" s="687"/>
      <c r="DL55" s="687"/>
      <c r="DM55" s="687"/>
      <c r="DN55" s="687"/>
      <c r="DO55" s="687"/>
      <c r="DP55" s="687"/>
      <c r="DQ55" s="687"/>
      <c r="DR55" s="687"/>
      <c r="DS55" s="687"/>
      <c r="DT55" s="687"/>
      <c r="DU55" s="687"/>
      <c r="DV55" s="687"/>
      <c r="DW55" s="687"/>
      <c r="DX55" s="687"/>
      <c r="DY55" s="687"/>
      <c r="DZ55" s="687"/>
      <c r="EA55" s="687"/>
      <c r="EB55" s="687"/>
      <c r="EC55" s="687"/>
      <c r="ED55" s="687"/>
      <c r="EE55" s="687"/>
      <c r="EF55" s="687"/>
      <c r="EG55" s="687"/>
      <c r="EH55" s="687"/>
      <c r="EI55" s="687"/>
      <c r="EJ55" s="687"/>
      <c r="EK55" s="687"/>
      <c r="EL55" s="687"/>
      <c r="EM55" s="687"/>
      <c r="EN55" s="687"/>
      <c r="EO55" s="687"/>
      <c r="EP55" s="687"/>
      <c r="EQ55" s="687"/>
      <c r="ER55" s="687"/>
      <c r="ES55" s="687"/>
      <c r="ET55" s="687"/>
      <c r="EU55" s="687"/>
      <c r="EV55" s="687"/>
      <c r="EW55" s="687"/>
      <c r="EX55" s="687"/>
      <c r="EY55" s="687"/>
      <c r="EZ55" s="687"/>
      <c r="FA55" s="687"/>
      <c r="FB55" s="687"/>
      <c r="FC55" s="687"/>
      <c r="FD55" s="687"/>
      <c r="FE55" s="687"/>
      <c r="FF55" s="687"/>
      <c r="FG55" s="687"/>
      <c r="FH55" s="687"/>
      <c r="FI55" s="687"/>
      <c r="FJ55" s="687"/>
      <c r="FK55" s="687"/>
      <c r="FL55" s="687"/>
      <c r="FM55" s="687"/>
      <c r="FN55" s="687"/>
      <c r="FO55" s="687"/>
      <c r="FP55" s="687"/>
      <c r="FQ55" s="687"/>
      <c r="FR55" s="687"/>
      <c r="FS55" s="687"/>
      <c r="FT55" s="687"/>
      <c r="FU55" s="687"/>
      <c r="FV55" s="687"/>
      <c r="FW55" s="687"/>
      <c r="FX55" s="687"/>
      <c r="FY55" s="687"/>
      <c r="FZ55" s="687"/>
      <c r="GA55" s="687"/>
      <c r="GB55" s="687"/>
      <c r="GC55" s="687"/>
      <c r="GD55" s="687"/>
      <c r="GE55" s="687"/>
      <c r="GF55" s="687"/>
      <c r="GG55" s="687"/>
      <c r="GH55" s="687"/>
      <c r="GI55" s="687"/>
      <c r="GJ55" s="687"/>
      <c r="GK55" s="687"/>
      <c r="GL55" s="687"/>
      <c r="GM55" s="687"/>
      <c r="GN55" s="687"/>
      <c r="GO55" s="687"/>
      <c r="GP55" s="687"/>
      <c r="GQ55" s="687"/>
      <c r="GR55" s="687"/>
      <c r="GS55" s="687"/>
      <c r="GT55" s="687"/>
      <c r="GU55" s="687"/>
      <c r="GV55" s="687"/>
      <c r="GW55" s="687"/>
      <c r="GX55" s="687"/>
      <c r="GY55" s="687"/>
      <c r="GZ55" s="687"/>
      <c r="HA55" s="687"/>
      <c r="HB55" s="687"/>
      <c r="HC55" s="687"/>
      <c r="HD55" s="687"/>
      <c r="HE55" s="687"/>
      <c r="HF55" s="687"/>
      <c r="HG55" s="687"/>
      <c r="HH55" s="687"/>
      <c r="HI55" s="687"/>
      <c r="HJ55" s="687"/>
      <c r="HK55" s="687"/>
      <c r="HL55" s="687"/>
      <c r="HM55" s="687"/>
      <c r="HN55" s="687"/>
      <c r="HO55" s="687"/>
      <c r="HP55" s="687"/>
      <c r="HQ55" s="687"/>
      <c r="HR55" s="687"/>
      <c r="HS55" s="687"/>
      <c r="HT55" s="687"/>
      <c r="HU55" s="687"/>
      <c r="HV55" s="687"/>
      <c r="HW55" s="687"/>
      <c r="HX55" s="687"/>
      <c r="HY55" s="687"/>
      <c r="HZ55" s="687"/>
      <c r="IA55" s="687"/>
      <c r="IB55" s="687"/>
      <c r="IC55" s="687"/>
      <c r="ID55" s="687"/>
      <c r="IE55" s="687"/>
      <c r="IF55" s="687"/>
      <c r="IG55" s="687"/>
      <c r="IH55" s="687"/>
      <c r="II55" s="687"/>
      <c r="IJ55" s="687"/>
      <c r="IK55" s="687"/>
      <c r="IL55" s="687"/>
      <c r="IM55" s="687"/>
      <c r="IN55" s="687"/>
      <c r="IO55" s="687"/>
      <c r="IP55" s="687"/>
      <c r="IQ55" s="687"/>
      <c r="IR55" s="687"/>
      <c r="IS55" s="687"/>
      <c r="IT55" s="687"/>
      <c r="IU55" s="687"/>
      <c r="IV55" s="687"/>
      <c r="IW55" s="687"/>
    </row>
    <row r="56" spans="1:257" s="689" customFormat="1" ht="17.25" customHeight="1" x14ac:dyDescent="0.25">
      <c r="A56" s="318"/>
      <c r="B56" s="318">
        <v>2</v>
      </c>
      <c r="C56" s="232" t="s">
        <v>407</v>
      </c>
      <c r="D56" s="346"/>
      <c r="E56" s="346"/>
      <c r="F56" s="346"/>
      <c r="G56" s="209"/>
      <c r="H56" s="101"/>
      <c r="I56" s="347"/>
      <c r="J56" s="348"/>
      <c r="K56" s="349"/>
      <c r="L56" s="101"/>
      <c r="M56" s="207">
        <f>L57</f>
        <v>0.06</v>
      </c>
      <c r="N56" s="231"/>
      <c r="O56" s="231"/>
      <c r="P56" s="231"/>
      <c r="Q56" s="687"/>
      <c r="R56" s="687"/>
      <c r="S56" s="687"/>
      <c r="T56" s="687"/>
      <c r="U56" s="687"/>
      <c r="V56" s="687"/>
      <c r="W56" s="687"/>
      <c r="X56" s="687"/>
      <c r="Y56" s="687"/>
      <c r="Z56" s="687"/>
      <c r="AA56" s="687"/>
      <c r="AB56" s="687"/>
      <c r="AC56" s="687"/>
      <c r="AD56" s="687"/>
      <c r="AE56" s="687"/>
      <c r="AF56" s="687"/>
      <c r="AG56" s="687"/>
      <c r="AH56" s="687"/>
      <c r="AI56" s="687"/>
      <c r="AJ56" s="687"/>
      <c r="AK56" s="687"/>
      <c r="AL56" s="687"/>
      <c r="AM56" s="687"/>
      <c r="AN56" s="687"/>
      <c r="AO56" s="687"/>
      <c r="AP56" s="687"/>
      <c r="AQ56" s="687"/>
      <c r="AR56" s="687"/>
      <c r="AS56" s="687"/>
      <c r="AT56" s="687"/>
      <c r="AU56" s="687"/>
      <c r="AV56" s="687"/>
      <c r="AW56" s="687"/>
      <c r="AX56" s="687"/>
      <c r="AY56" s="687"/>
      <c r="AZ56" s="687"/>
      <c r="BA56" s="687"/>
      <c r="BB56" s="687"/>
      <c r="BC56" s="687"/>
      <c r="BD56" s="687"/>
      <c r="BE56" s="687"/>
      <c r="BF56" s="687"/>
      <c r="BG56" s="687"/>
      <c r="BH56" s="687"/>
      <c r="BI56" s="687"/>
      <c r="BJ56" s="687"/>
      <c r="BK56" s="687"/>
      <c r="BL56" s="687"/>
      <c r="BM56" s="687"/>
      <c r="BN56" s="687"/>
      <c r="BO56" s="687"/>
      <c r="BP56" s="687"/>
      <c r="BQ56" s="687"/>
      <c r="BR56" s="687"/>
      <c r="BS56" s="687"/>
      <c r="BT56" s="687"/>
      <c r="BU56" s="687"/>
      <c r="BV56" s="687"/>
      <c r="BW56" s="687"/>
      <c r="BX56" s="687"/>
      <c r="BY56" s="687"/>
      <c r="BZ56" s="687"/>
      <c r="CA56" s="687"/>
      <c r="CB56" s="687"/>
      <c r="CC56" s="687"/>
      <c r="CD56" s="687"/>
      <c r="CE56" s="687"/>
      <c r="CF56" s="687"/>
      <c r="CG56" s="687"/>
      <c r="CH56" s="687"/>
      <c r="CI56" s="687"/>
      <c r="CJ56" s="687"/>
      <c r="CK56" s="687"/>
      <c r="CL56" s="687"/>
      <c r="CM56" s="687"/>
      <c r="CN56" s="687"/>
      <c r="CO56" s="687"/>
      <c r="CP56" s="687"/>
      <c r="CQ56" s="687"/>
      <c r="CR56" s="687"/>
      <c r="CS56" s="687"/>
      <c r="CT56" s="687"/>
      <c r="CU56" s="687"/>
      <c r="CV56" s="687"/>
      <c r="CW56" s="687"/>
      <c r="CX56" s="687"/>
      <c r="CY56" s="687"/>
      <c r="CZ56" s="687"/>
      <c r="DA56" s="687"/>
      <c r="DB56" s="687"/>
      <c r="DC56" s="687"/>
      <c r="DD56" s="687"/>
      <c r="DE56" s="687"/>
      <c r="DF56" s="687"/>
      <c r="DG56" s="687"/>
      <c r="DH56" s="687"/>
      <c r="DI56" s="687"/>
      <c r="DJ56" s="687"/>
      <c r="DK56" s="687"/>
      <c r="DL56" s="687"/>
      <c r="DM56" s="687"/>
      <c r="DN56" s="687"/>
      <c r="DO56" s="687"/>
      <c r="DP56" s="687"/>
      <c r="DQ56" s="687"/>
      <c r="DR56" s="687"/>
      <c r="DS56" s="687"/>
      <c r="DT56" s="687"/>
      <c r="DU56" s="687"/>
      <c r="DV56" s="687"/>
      <c r="DW56" s="687"/>
      <c r="DX56" s="687"/>
      <c r="DY56" s="687"/>
      <c r="DZ56" s="687"/>
      <c r="EA56" s="687"/>
      <c r="EB56" s="687"/>
      <c r="EC56" s="687"/>
      <c r="ED56" s="687"/>
      <c r="EE56" s="687"/>
      <c r="EF56" s="687"/>
      <c r="EG56" s="687"/>
      <c r="EH56" s="687"/>
      <c r="EI56" s="687"/>
      <c r="EJ56" s="687"/>
      <c r="EK56" s="687"/>
      <c r="EL56" s="687"/>
      <c r="EM56" s="687"/>
      <c r="EN56" s="687"/>
      <c r="EO56" s="687"/>
      <c r="EP56" s="687"/>
      <c r="EQ56" s="687"/>
      <c r="ER56" s="687"/>
      <c r="ES56" s="687"/>
      <c r="ET56" s="687"/>
      <c r="EU56" s="687"/>
      <c r="EV56" s="687"/>
      <c r="EW56" s="687"/>
      <c r="EX56" s="687"/>
      <c r="EY56" s="687"/>
      <c r="EZ56" s="687"/>
      <c r="FA56" s="687"/>
      <c r="FB56" s="687"/>
      <c r="FC56" s="687"/>
      <c r="FD56" s="687"/>
      <c r="FE56" s="687"/>
      <c r="FF56" s="687"/>
      <c r="FG56" s="687"/>
      <c r="FH56" s="687"/>
      <c r="FI56" s="687"/>
      <c r="FJ56" s="687"/>
      <c r="FK56" s="687"/>
      <c r="FL56" s="687"/>
      <c r="FM56" s="687"/>
      <c r="FN56" s="687"/>
      <c r="FO56" s="687"/>
      <c r="FP56" s="687"/>
      <c r="FQ56" s="687"/>
      <c r="FR56" s="687"/>
      <c r="FS56" s="687"/>
      <c r="FT56" s="687"/>
      <c r="FU56" s="687"/>
      <c r="FV56" s="687"/>
      <c r="FW56" s="687"/>
      <c r="FX56" s="687"/>
      <c r="FY56" s="687"/>
      <c r="FZ56" s="687"/>
      <c r="GA56" s="687"/>
      <c r="GB56" s="687"/>
      <c r="GC56" s="687"/>
      <c r="GD56" s="687"/>
      <c r="GE56" s="687"/>
      <c r="GF56" s="687"/>
      <c r="GG56" s="687"/>
      <c r="GH56" s="687"/>
      <c r="GI56" s="687"/>
      <c r="GJ56" s="687"/>
      <c r="GK56" s="687"/>
      <c r="GL56" s="687"/>
      <c r="GM56" s="687"/>
      <c r="GN56" s="687"/>
      <c r="GO56" s="687"/>
      <c r="GP56" s="687"/>
      <c r="GQ56" s="687"/>
      <c r="GR56" s="687"/>
      <c r="GS56" s="687"/>
      <c r="GT56" s="687"/>
      <c r="GU56" s="687"/>
      <c r="GV56" s="687"/>
      <c r="GW56" s="687"/>
      <c r="GX56" s="687"/>
      <c r="GY56" s="687"/>
      <c r="GZ56" s="687"/>
      <c r="HA56" s="687"/>
      <c r="HB56" s="687"/>
      <c r="HC56" s="687"/>
      <c r="HD56" s="687"/>
      <c r="HE56" s="687"/>
      <c r="HF56" s="687"/>
      <c r="HG56" s="687"/>
      <c r="HH56" s="687"/>
      <c r="HI56" s="687"/>
      <c r="HJ56" s="687"/>
      <c r="HK56" s="687"/>
      <c r="HL56" s="687"/>
      <c r="HM56" s="687"/>
      <c r="HN56" s="687"/>
      <c r="HO56" s="687"/>
      <c r="HP56" s="687"/>
      <c r="HQ56" s="687"/>
      <c r="HR56" s="687"/>
      <c r="HS56" s="687"/>
      <c r="HT56" s="687"/>
      <c r="HU56" s="687"/>
      <c r="HV56" s="687"/>
      <c r="HW56" s="687"/>
      <c r="HX56" s="687"/>
      <c r="HY56" s="687"/>
      <c r="HZ56" s="687"/>
      <c r="IA56" s="687"/>
      <c r="IB56" s="687"/>
      <c r="IC56" s="687"/>
      <c r="ID56" s="687"/>
      <c r="IE56" s="687"/>
      <c r="IF56" s="687"/>
      <c r="IG56" s="687"/>
      <c r="IH56" s="687"/>
      <c r="II56" s="687"/>
      <c r="IJ56" s="687"/>
      <c r="IK56" s="687"/>
      <c r="IL56" s="687"/>
      <c r="IM56" s="687"/>
      <c r="IN56" s="687"/>
      <c r="IO56" s="687"/>
      <c r="IP56" s="687"/>
      <c r="IQ56" s="687"/>
      <c r="IR56" s="687"/>
      <c r="IS56" s="687"/>
      <c r="IT56" s="687"/>
      <c r="IU56" s="687"/>
      <c r="IV56" s="687"/>
      <c r="IW56" s="687"/>
    </row>
    <row r="57" spans="1:257" s="689" customFormat="1" ht="108.75" thickBot="1" x14ac:dyDescent="0.3">
      <c r="A57" s="318"/>
      <c r="B57" s="318"/>
      <c r="C57" s="521" t="s">
        <v>408</v>
      </c>
      <c r="D57" s="521" t="s">
        <v>409</v>
      </c>
      <c r="E57" s="521" t="s">
        <v>410</v>
      </c>
      <c r="F57" s="344" t="s">
        <v>672</v>
      </c>
      <c r="G57" s="43" t="s">
        <v>427</v>
      </c>
      <c r="H57" s="47">
        <v>97</v>
      </c>
      <c r="I57" s="342">
        <v>82.4</v>
      </c>
      <c r="J57" s="350">
        <v>0.85</v>
      </c>
      <c r="K57" s="698">
        <v>5</v>
      </c>
      <c r="L57" s="55">
        <v>0.06</v>
      </c>
      <c r="M57" s="524"/>
      <c r="N57" s="198" t="s">
        <v>1025</v>
      </c>
      <c r="O57" s="198" t="s">
        <v>1015</v>
      </c>
      <c r="P57" s="198" t="s">
        <v>1016</v>
      </c>
      <c r="Q57" s="687"/>
      <c r="R57" s="687"/>
      <c r="S57" s="687"/>
      <c r="T57" s="687"/>
      <c r="U57" s="687"/>
      <c r="V57" s="687"/>
      <c r="W57" s="687"/>
      <c r="X57" s="687"/>
      <c r="Y57" s="687"/>
      <c r="Z57" s="687"/>
      <c r="AA57" s="687"/>
      <c r="AB57" s="687"/>
      <c r="AC57" s="687"/>
      <c r="AD57" s="687"/>
      <c r="AE57" s="687"/>
      <c r="AF57" s="687"/>
      <c r="AG57" s="687"/>
      <c r="AH57" s="687"/>
      <c r="AI57" s="687"/>
      <c r="AJ57" s="687"/>
      <c r="AK57" s="687"/>
      <c r="AL57" s="687"/>
      <c r="AM57" s="687"/>
      <c r="AN57" s="687"/>
      <c r="AO57" s="687"/>
      <c r="AP57" s="687"/>
      <c r="AQ57" s="687"/>
      <c r="AR57" s="687"/>
      <c r="AS57" s="687"/>
      <c r="AT57" s="687"/>
      <c r="AU57" s="687"/>
      <c r="AV57" s="687"/>
      <c r="AW57" s="687"/>
      <c r="AX57" s="687"/>
      <c r="AY57" s="687"/>
      <c r="AZ57" s="687"/>
      <c r="BA57" s="687"/>
      <c r="BB57" s="687"/>
      <c r="BC57" s="687"/>
      <c r="BD57" s="687"/>
      <c r="BE57" s="687"/>
      <c r="BF57" s="687"/>
      <c r="BG57" s="687"/>
      <c r="BH57" s="687"/>
      <c r="BI57" s="687"/>
      <c r="BJ57" s="687"/>
      <c r="BK57" s="687"/>
      <c r="BL57" s="687"/>
      <c r="BM57" s="687"/>
      <c r="BN57" s="687"/>
      <c r="BO57" s="687"/>
      <c r="BP57" s="687"/>
      <c r="BQ57" s="687"/>
      <c r="BR57" s="687"/>
      <c r="BS57" s="687"/>
      <c r="BT57" s="687"/>
      <c r="BU57" s="687"/>
      <c r="BV57" s="687"/>
      <c r="BW57" s="687"/>
      <c r="BX57" s="687"/>
      <c r="BY57" s="687"/>
      <c r="BZ57" s="687"/>
      <c r="CA57" s="687"/>
      <c r="CB57" s="687"/>
      <c r="CC57" s="687"/>
      <c r="CD57" s="687"/>
      <c r="CE57" s="687"/>
      <c r="CF57" s="687"/>
      <c r="CG57" s="687"/>
      <c r="CH57" s="687"/>
      <c r="CI57" s="687"/>
      <c r="CJ57" s="687"/>
      <c r="CK57" s="687"/>
      <c r="CL57" s="687"/>
      <c r="CM57" s="687"/>
      <c r="CN57" s="687"/>
      <c r="CO57" s="687"/>
      <c r="CP57" s="687"/>
      <c r="CQ57" s="687"/>
      <c r="CR57" s="687"/>
      <c r="CS57" s="687"/>
      <c r="CT57" s="687"/>
      <c r="CU57" s="687"/>
      <c r="CV57" s="687"/>
      <c r="CW57" s="687"/>
      <c r="CX57" s="687"/>
      <c r="CY57" s="687"/>
      <c r="CZ57" s="687"/>
      <c r="DA57" s="687"/>
      <c r="DB57" s="687"/>
      <c r="DC57" s="687"/>
      <c r="DD57" s="687"/>
      <c r="DE57" s="687"/>
      <c r="DF57" s="687"/>
      <c r="DG57" s="687"/>
      <c r="DH57" s="687"/>
      <c r="DI57" s="687"/>
      <c r="DJ57" s="687"/>
      <c r="DK57" s="687"/>
      <c r="DL57" s="687"/>
      <c r="DM57" s="687"/>
      <c r="DN57" s="687"/>
      <c r="DO57" s="687"/>
      <c r="DP57" s="687"/>
      <c r="DQ57" s="687"/>
      <c r="DR57" s="687"/>
      <c r="DS57" s="687"/>
      <c r="DT57" s="687"/>
      <c r="DU57" s="687"/>
      <c r="DV57" s="687"/>
      <c r="DW57" s="687"/>
      <c r="DX57" s="687"/>
      <c r="DY57" s="687"/>
      <c r="DZ57" s="687"/>
      <c r="EA57" s="687"/>
      <c r="EB57" s="687"/>
      <c r="EC57" s="687"/>
      <c r="ED57" s="687"/>
      <c r="EE57" s="687"/>
      <c r="EF57" s="687"/>
      <c r="EG57" s="687"/>
      <c r="EH57" s="687"/>
      <c r="EI57" s="687"/>
      <c r="EJ57" s="687"/>
      <c r="EK57" s="687"/>
      <c r="EL57" s="687"/>
      <c r="EM57" s="687"/>
      <c r="EN57" s="687"/>
      <c r="EO57" s="687"/>
      <c r="EP57" s="687"/>
      <c r="EQ57" s="687"/>
      <c r="ER57" s="687"/>
      <c r="ES57" s="687"/>
      <c r="ET57" s="687"/>
      <c r="EU57" s="687"/>
      <c r="EV57" s="687"/>
      <c r="EW57" s="687"/>
      <c r="EX57" s="687"/>
      <c r="EY57" s="687"/>
      <c r="EZ57" s="687"/>
      <c r="FA57" s="687"/>
      <c r="FB57" s="687"/>
      <c r="FC57" s="687"/>
      <c r="FD57" s="687"/>
      <c r="FE57" s="687"/>
      <c r="FF57" s="687"/>
      <c r="FG57" s="687"/>
      <c r="FH57" s="687"/>
      <c r="FI57" s="687"/>
      <c r="FJ57" s="687"/>
      <c r="FK57" s="687"/>
      <c r="FL57" s="687"/>
      <c r="FM57" s="687"/>
      <c r="FN57" s="687"/>
      <c r="FO57" s="687"/>
      <c r="FP57" s="687"/>
      <c r="FQ57" s="687"/>
      <c r="FR57" s="687"/>
      <c r="FS57" s="687"/>
      <c r="FT57" s="687"/>
      <c r="FU57" s="687"/>
      <c r="FV57" s="687"/>
      <c r="FW57" s="687"/>
      <c r="FX57" s="687"/>
      <c r="FY57" s="687"/>
      <c r="FZ57" s="687"/>
      <c r="GA57" s="687"/>
      <c r="GB57" s="687"/>
      <c r="GC57" s="687"/>
      <c r="GD57" s="687"/>
      <c r="GE57" s="687"/>
      <c r="GF57" s="687"/>
      <c r="GG57" s="687"/>
      <c r="GH57" s="687"/>
      <c r="GI57" s="687"/>
      <c r="GJ57" s="687"/>
      <c r="GK57" s="687"/>
      <c r="GL57" s="687"/>
      <c r="GM57" s="687"/>
      <c r="GN57" s="687"/>
      <c r="GO57" s="687"/>
      <c r="GP57" s="687"/>
      <c r="GQ57" s="687"/>
      <c r="GR57" s="687"/>
      <c r="GS57" s="687"/>
      <c r="GT57" s="687"/>
      <c r="GU57" s="687"/>
      <c r="GV57" s="687"/>
      <c r="GW57" s="687"/>
      <c r="GX57" s="687"/>
      <c r="GY57" s="687"/>
      <c r="GZ57" s="687"/>
      <c r="HA57" s="687"/>
      <c r="HB57" s="687"/>
      <c r="HC57" s="687"/>
      <c r="HD57" s="687"/>
      <c r="HE57" s="687"/>
      <c r="HF57" s="687"/>
      <c r="HG57" s="687"/>
      <c r="HH57" s="687"/>
      <c r="HI57" s="687"/>
      <c r="HJ57" s="687"/>
      <c r="HK57" s="687"/>
      <c r="HL57" s="687"/>
      <c r="HM57" s="687"/>
      <c r="HN57" s="687"/>
      <c r="HO57" s="687"/>
      <c r="HP57" s="687"/>
      <c r="HQ57" s="687"/>
      <c r="HR57" s="687"/>
      <c r="HS57" s="687"/>
      <c r="HT57" s="687"/>
      <c r="HU57" s="687"/>
      <c r="HV57" s="687"/>
      <c r="HW57" s="687"/>
      <c r="HX57" s="687"/>
      <c r="HY57" s="687"/>
      <c r="HZ57" s="687"/>
      <c r="IA57" s="687"/>
      <c r="IB57" s="687"/>
      <c r="IC57" s="687"/>
      <c r="ID57" s="687"/>
      <c r="IE57" s="687"/>
      <c r="IF57" s="687"/>
      <c r="IG57" s="687"/>
      <c r="IH57" s="687"/>
      <c r="II57" s="687"/>
      <c r="IJ57" s="687"/>
      <c r="IK57" s="687"/>
      <c r="IL57" s="687"/>
      <c r="IM57" s="687"/>
      <c r="IN57" s="687"/>
      <c r="IO57" s="687"/>
      <c r="IP57" s="687"/>
      <c r="IQ57" s="687"/>
      <c r="IR57" s="687"/>
      <c r="IS57" s="687"/>
      <c r="IT57" s="687"/>
      <c r="IU57" s="687"/>
      <c r="IV57" s="687"/>
      <c r="IW57" s="687"/>
    </row>
    <row r="58" spans="1:257" s="689" customFormat="1" ht="19.5" customHeight="1" thickBot="1" x14ac:dyDescent="0.3">
      <c r="A58" s="318"/>
      <c r="B58" s="318">
        <v>3</v>
      </c>
      <c r="C58" s="232" t="s">
        <v>411</v>
      </c>
      <c r="D58" s="346"/>
      <c r="E58" s="346"/>
      <c r="F58" s="346"/>
      <c r="G58" s="209"/>
      <c r="H58" s="101"/>
      <c r="I58" s="347"/>
      <c r="J58" s="348"/>
      <c r="K58" s="349"/>
      <c r="L58" s="351"/>
      <c r="M58" s="352">
        <f>L59</f>
        <v>0.36099999999999999</v>
      </c>
      <c r="N58" s="233"/>
      <c r="O58" s="234"/>
      <c r="P58" s="234"/>
      <c r="Q58" s="687"/>
      <c r="R58" s="687"/>
      <c r="S58" s="687"/>
      <c r="T58" s="687"/>
      <c r="U58" s="687"/>
      <c r="V58" s="687"/>
      <c r="W58" s="687"/>
      <c r="X58" s="687"/>
      <c r="Y58" s="687"/>
      <c r="Z58" s="687"/>
      <c r="AA58" s="687"/>
      <c r="AB58" s="687"/>
      <c r="AC58" s="687"/>
      <c r="AD58" s="687"/>
      <c r="AE58" s="687"/>
      <c r="AF58" s="687"/>
      <c r="AG58" s="687"/>
      <c r="AH58" s="687"/>
      <c r="AI58" s="687"/>
      <c r="AJ58" s="687"/>
      <c r="AK58" s="687"/>
      <c r="AL58" s="687"/>
      <c r="AM58" s="687"/>
      <c r="AN58" s="687"/>
      <c r="AO58" s="687"/>
      <c r="AP58" s="687"/>
      <c r="AQ58" s="687"/>
      <c r="AR58" s="687"/>
      <c r="AS58" s="687"/>
      <c r="AT58" s="687"/>
      <c r="AU58" s="687"/>
      <c r="AV58" s="687"/>
      <c r="AW58" s="687"/>
      <c r="AX58" s="687"/>
      <c r="AY58" s="687"/>
      <c r="AZ58" s="687"/>
      <c r="BA58" s="687"/>
      <c r="BB58" s="687"/>
      <c r="BC58" s="687"/>
      <c r="BD58" s="687"/>
      <c r="BE58" s="687"/>
      <c r="BF58" s="687"/>
      <c r="BG58" s="687"/>
      <c r="BH58" s="687"/>
      <c r="BI58" s="687"/>
      <c r="BJ58" s="687"/>
      <c r="BK58" s="687"/>
      <c r="BL58" s="687"/>
      <c r="BM58" s="687"/>
      <c r="BN58" s="687"/>
      <c r="BO58" s="687"/>
      <c r="BP58" s="687"/>
      <c r="BQ58" s="687"/>
      <c r="BR58" s="687"/>
      <c r="BS58" s="687"/>
      <c r="BT58" s="687"/>
      <c r="BU58" s="687"/>
      <c r="BV58" s="687"/>
      <c r="BW58" s="687"/>
      <c r="BX58" s="687"/>
      <c r="BY58" s="687"/>
      <c r="BZ58" s="687"/>
      <c r="CA58" s="687"/>
      <c r="CB58" s="687"/>
      <c r="CC58" s="687"/>
      <c r="CD58" s="687"/>
      <c r="CE58" s="687"/>
      <c r="CF58" s="687"/>
      <c r="CG58" s="687"/>
      <c r="CH58" s="687"/>
      <c r="CI58" s="687"/>
      <c r="CJ58" s="687"/>
      <c r="CK58" s="687"/>
      <c r="CL58" s="687"/>
      <c r="CM58" s="687"/>
      <c r="CN58" s="687"/>
      <c r="CO58" s="687"/>
      <c r="CP58" s="687"/>
      <c r="CQ58" s="687"/>
      <c r="CR58" s="687"/>
      <c r="CS58" s="687"/>
      <c r="CT58" s="687"/>
      <c r="CU58" s="687"/>
      <c r="CV58" s="687"/>
      <c r="CW58" s="687"/>
      <c r="CX58" s="687"/>
      <c r="CY58" s="687"/>
      <c r="CZ58" s="687"/>
      <c r="DA58" s="687"/>
      <c r="DB58" s="687"/>
      <c r="DC58" s="687"/>
      <c r="DD58" s="687"/>
      <c r="DE58" s="687"/>
      <c r="DF58" s="687"/>
      <c r="DG58" s="687"/>
      <c r="DH58" s="687"/>
      <c r="DI58" s="687"/>
      <c r="DJ58" s="687"/>
      <c r="DK58" s="687"/>
      <c r="DL58" s="687"/>
      <c r="DM58" s="687"/>
      <c r="DN58" s="687"/>
      <c r="DO58" s="687"/>
      <c r="DP58" s="687"/>
      <c r="DQ58" s="687"/>
      <c r="DR58" s="687"/>
      <c r="DS58" s="687"/>
      <c r="DT58" s="687"/>
      <c r="DU58" s="687"/>
      <c r="DV58" s="687"/>
      <c r="DW58" s="687"/>
      <c r="DX58" s="687"/>
      <c r="DY58" s="687"/>
      <c r="DZ58" s="687"/>
      <c r="EA58" s="687"/>
      <c r="EB58" s="687"/>
      <c r="EC58" s="687"/>
      <c r="ED58" s="687"/>
      <c r="EE58" s="687"/>
      <c r="EF58" s="687"/>
      <c r="EG58" s="687"/>
      <c r="EH58" s="687"/>
      <c r="EI58" s="687"/>
      <c r="EJ58" s="687"/>
      <c r="EK58" s="687"/>
      <c r="EL58" s="687"/>
      <c r="EM58" s="687"/>
      <c r="EN58" s="687"/>
      <c r="EO58" s="687"/>
      <c r="EP58" s="687"/>
      <c r="EQ58" s="687"/>
      <c r="ER58" s="687"/>
      <c r="ES58" s="687"/>
      <c r="ET58" s="687"/>
      <c r="EU58" s="687"/>
      <c r="EV58" s="687"/>
      <c r="EW58" s="687"/>
      <c r="EX58" s="687"/>
      <c r="EY58" s="687"/>
      <c r="EZ58" s="687"/>
      <c r="FA58" s="687"/>
      <c r="FB58" s="687"/>
      <c r="FC58" s="687"/>
      <c r="FD58" s="687"/>
      <c r="FE58" s="687"/>
      <c r="FF58" s="687"/>
      <c r="FG58" s="687"/>
      <c r="FH58" s="687"/>
      <c r="FI58" s="687"/>
      <c r="FJ58" s="687"/>
      <c r="FK58" s="687"/>
      <c r="FL58" s="687"/>
      <c r="FM58" s="687"/>
      <c r="FN58" s="687"/>
      <c r="FO58" s="687"/>
      <c r="FP58" s="687"/>
      <c r="FQ58" s="687"/>
      <c r="FR58" s="687"/>
      <c r="FS58" s="687"/>
      <c r="FT58" s="687"/>
      <c r="FU58" s="687"/>
      <c r="FV58" s="687"/>
      <c r="FW58" s="687"/>
      <c r="FX58" s="687"/>
      <c r="FY58" s="687"/>
      <c r="FZ58" s="687"/>
      <c r="GA58" s="687"/>
      <c r="GB58" s="687"/>
      <c r="GC58" s="687"/>
      <c r="GD58" s="687"/>
      <c r="GE58" s="687"/>
      <c r="GF58" s="687"/>
      <c r="GG58" s="687"/>
      <c r="GH58" s="687"/>
      <c r="GI58" s="687"/>
      <c r="GJ58" s="687"/>
      <c r="GK58" s="687"/>
      <c r="GL58" s="687"/>
      <c r="GM58" s="687"/>
      <c r="GN58" s="687"/>
      <c r="GO58" s="687"/>
      <c r="GP58" s="687"/>
      <c r="GQ58" s="687"/>
      <c r="GR58" s="687"/>
      <c r="GS58" s="687"/>
      <c r="GT58" s="687"/>
      <c r="GU58" s="687"/>
      <c r="GV58" s="687"/>
      <c r="GW58" s="687"/>
      <c r="GX58" s="687"/>
      <c r="GY58" s="687"/>
      <c r="GZ58" s="687"/>
      <c r="HA58" s="687"/>
      <c r="HB58" s="687"/>
      <c r="HC58" s="687"/>
      <c r="HD58" s="687"/>
      <c r="HE58" s="687"/>
      <c r="HF58" s="687"/>
      <c r="HG58" s="687"/>
      <c r="HH58" s="687"/>
      <c r="HI58" s="687"/>
      <c r="HJ58" s="687"/>
      <c r="HK58" s="687"/>
      <c r="HL58" s="687"/>
      <c r="HM58" s="687"/>
      <c r="HN58" s="687"/>
      <c r="HO58" s="687"/>
      <c r="HP58" s="687"/>
      <c r="HQ58" s="687"/>
      <c r="HR58" s="687"/>
      <c r="HS58" s="687"/>
      <c r="HT58" s="687"/>
      <c r="HU58" s="687"/>
      <c r="HV58" s="687"/>
      <c r="HW58" s="687"/>
      <c r="HX58" s="687"/>
      <c r="HY58" s="687"/>
      <c r="HZ58" s="687"/>
      <c r="IA58" s="687"/>
      <c r="IB58" s="687"/>
      <c r="IC58" s="687"/>
      <c r="ID58" s="687"/>
      <c r="IE58" s="687"/>
      <c r="IF58" s="687"/>
      <c r="IG58" s="687"/>
      <c r="IH58" s="687"/>
      <c r="II58" s="687"/>
      <c r="IJ58" s="687"/>
      <c r="IK58" s="687"/>
      <c r="IL58" s="687"/>
      <c r="IM58" s="687"/>
      <c r="IN58" s="687"/>
      <c r="IO58" s="687"/>
      <c r="IP58" s="687"/>
      <c r="IQ58" s="687"/>
      <c r="IR58" s="687"/>
      <c r="IS58" s="687"/>
      <c r="IT58" s="687"/>
      <c r="IU58" s="687"/>
      <c r="IV58" s="687"/>
      <c r="IW58" s="687"/>
    </row>
    <row r="59" spans="1:257" s="689" customFormat="1" ht="120.75" thickBot="1" x14ac:dyDescent="0.3">
      <c r="A59" s="318"/>
      <c r="B59" s="318"/>
      <c r="C59" s="96" t="s">
        <v>412</v>
      </c>
      <c r="D59" s="96" t="s">
        <v>413</v>
      </c>
      <c r="E59" s="96" t="s">
        <v>414</v>
      </c>
      <c r="F59" s="353" t="s">
        <v>415</v>
      </c>
      <c r="G59" s="43" t="s">
        <v>416</v>
      </c>
      <c r="H59" s="47">
        <v>924</v>
      </c>
      <c r="I59" s="342">
        <v>924</v>
      </c>
      <c r="J59" s="350">
        <v>1</v>
      </c>
      <c r="K59" s="698">
        <v>334</v>
      </c>
      <c r="L59" s="55">
        <v>0.36099999999999999</v>
      </c>
      <c r="M59" s="699"/>
      <c r="N59" s="218" t="s">
        <v>1025</v>
      </c>
      <c r="O59" s="218" t="s">
        <v>999</v>
      </c>
      <c r="P59" s="224" t="s">
        <v>998</v>
      </c>
      <c r="Q59" s="687"/>
      <c r="R59" s="687"/>
      <c r="S59" s="687"/>
      <c r="T59" s="687"/>
      <c r="U59" s="687"/>
      <c r="V59" s="687"/>
      <c r="W59" s="687"/>
      <c r="X59" s="687"/>
      <c r="Y59" s="687"/>
      <c r="Z59" s="687"/>
      <c r="AA59" s="687"/>
      <c r="AB59" s="687"/>
      <c r="AC59" s="687"/>
      <c r="AD59" s="687"/>
      <c r="AE59" s="687"/>
      <c r="AF59" s="687"/>
      <c r="AG59" s="687"/>
      <c r="AH59" s="687"/>
      <c r="AI59" s="687"/>
      <c r="AJ59" s="687"/>
      <c r="AK59" s="687"/>
      <c r="AL59" s="687"/>
      <c r="AM59" s="687"/>
      <c r="AN59" s="687"/>
      <c r="AO59" s="687"/>
      <c r="AP59" s="687"/>
      <c r="AQ59" s="687"/>
      <c r="AR59" s="687"/>
      <c r="AS59" s="687"/>
      <c r="AT59" s="687"/>
      <c r="AU59" s="687"/>
      <c r="AV59" s="687"/>
      <c r="AW59" s="687"/>
      <c r="AX59" s="687"/>
      <c r="AY59" s="687"/>
      <c r="AZ59" s="687"/>
      <c r="BA59" s="687"/>
      <c r="BB59" s="687"/>
      <c r="BC59" s="687"/>
      <c r="BD59" s="687"/>
      <c r="BE59" s="687"/>
      <c r="BF59" s="687"/>
      <c r="BG59" s="687"/>
      <c r="BH59" s="687"/>
      <c r="BI59" s="687"/>
      <c r="BJ59" s="687"/>
      <c r="BK59" s="687"/>
      <c r="BL59" s="687"/>
      <c r="BM59" s="687"/>
      <c r="BN59" s="687"/>
      <c r="BO59" s="687"/>
      <c r="BP59" s="687"/>
      <c r="BQ59" s="687"/>
      <c r="BR59" s="687"/>
      <c r="BS59" s="687"/>
      <c r="BT59" s="687"/>
      <c r="BU59" s="687"/>
      <c r="BV59" s="687"/>
      <c r="BW59" s="687"/>
      <c r="BX59" s="687"/>
      <c r="BY59" s="687"/>
      <c r="BZ59" s="687"/>
      <c r="CA59" s="687"/>
      <c r="CB59" s="687"/>
      <c r="CC59" s="687"/>
      <c r="CD59" s="687"/>
      <c r="CE59" s="687"/>
      <c r="CF59" s="687"/>
      <c r="CG59" s="687"/>
      <c r="CH59" s="687"/>
      <c r="CI59" s="687"/>
      <c r="CJ59" s="687"/>
      <c r="CK59" s="687"/>
      <c r="CL59" s="687"/>
      <c r="CM59" s="687"/>
      <c r="CN59" s="687"/>
      <c r="CO59" s="687"/>
      <c r="CP59" s="687"/>
      <c r="CQ59" s="687"/>
      <c r="CR59" s="687"/>
      <c r="CS59" s="687"/>
      <c r="CT59" s="687"/>
      <c r="CU59" s="687"/>
      <c r="CV59" s="687"/>
      <c r="CW59" s="687"/>
      <c r="CX59" s="687"/>
      <c r="CY59" s="687"/>
      <c r="CZ59" s="687"/>
      <c r="DA59" s="687"/>
      <c r="DB59" s="687"/>
      <c r="DC59" s="687"/>
      <c r="DD59" s="687"/>
      <c r="DE59" s="687"/>
      <c r="DF59" s="687"/>
      <c r="DG59" s="687"/>
      <c r="DH59" s="687"/>
      <c r="DI59" s="687"/>
      <c r="DJ59" s="687"/>
      <c r="DK59" s="687"/>
      <c r="DL59" s="687"/>
      <c r="DM59" s="687"/>
      <c r="DN59" s="687"/>
      <c r="DO59" s="687"/>
      <c r="DP59" s="687"/>
      <c r="DQ59" s="687"/>
      <c r="DR59" s="687"/>
      <c r="DS59" s="687"/>
      <c r="DT59" s="687"/>
      <c r="DU59" s="687"/>
      <c r="DV59" s="687"/>
      <c r="DW59" s="687"/>
      <c r="DX59" s="687"/>
      <c r="DY59" s="687"/>
      <c r="DZ59" s="687"/>
      <c r="EA59" s="687"/>
      <c r="EB59" s="687"/>
      <c r="EC59" s="687"/>
      <c r="ED59" s="687"/>
      <c r="EE59" s="687"/>
      <c r="EF59" s="687"/>
      <c r="EG59" s="687"/>
      <c r="EH59" s="687"/>
      <c r="EI59" s="687"/>
      <c r="EJ59" s="687"/>
      <c r="EK59" s="687"/>
      <c r="EL59" s="687"/>
      <c r="EM59" s="687"/>
      <c r="EN59" s="687"/>
      <c r="EO59" s="687"/>
      <c r="EP59" s="687"/>
      <c r="EQ59" s="687"/>
      <c r="ER59" s="687"/>
      <c r="ES59" s="687"/>
      <c r="ET59" s="687"/>
      <c r="EU59" s="687"/>
      <c r="EV59" s="687"/>
      <c r="EW59" s="687"/>
      <c r="EX59" s="687"/>
      <c r="EY59" s="687"/>
      <c r="EZ59" s="687"/>
      <c r="FA59" s="687"/>
      <c r="FB59" s="687"/>
      <c r="FC59" s="687"/>
      <c r="FD59" s="687"/>
      <c r="FE59" s="687"/>
      <c r="FF59" s="687"/>
      <c r="FG59" s="687"/>
      <c r="FH59" s="687"/>
      <c r="FI59" s="687"/>
      <c r="FJ59" s="687"/>
      <c r="FK59" s="687"/>
      <c r="FL59" s="687"/>
      <c r="FM59" s="687"/>
      <c r="FN59" s="687"/>
      <c r="FO59" s="687"/>
      <c r="FP59" s="687"/>
      <c r="FQ59" s="687"/>
      <c r="FR59" s="687"/>
      <c r="FS59" s="687"/>
      <c r="FT59" s="687"/>
      <c r="FU59" s="687"/>
      <c r="FV59" s="687"/>
      <c r="FW59" s="687"/>
      <c r="FX59" s="687"/>
      <c r="FY59" s="687"/>
      <c r="FZ59" s="687"/>
      <c r="GA59" s="687"/>
      <c r="GB59" s="687"/>
      <c r="GC59" s="687"/>
      <c r="GD59" s="687"/>
      <c r="GE59" s="687"/>
      <c r="GF59" s="687"/>
      <c r="GG59" s="687"/>
      <c r="GH59" s="687"/>
      <c r="GI59" s="687"/>
      <c r="GJ59" s="687"/>
      <c r="GK59" s="687"/>
      <c r="GL59" s="687"/>
      <c r="GM59" s="687"/>
      <c r="GN59" s="687"/>
      <c r="GO59" s="687"/>
      <c r="GP59" s="687"/>
      <c r="GQ59" s="687"/>
      <c r="GR59" s="687"/>
      <c r="GS59" s="687"/>
      <c r="GT59" s="687"/>
      <c r="GU59" s="687"/>
      <c r="GV59" s="687"/>
      <c r="GW59" s="687"/>
      <c r="GX59" s="687"/>
      <c r="GY59" s="687"/>
      <c r="GZ59" s="687"/>
      <c r="HA59" s="687"/>
      <c r="HB59" s="687"/>
      <c r="HC59" s="687"/>
      <c r="HD59" s="687"/>
      <c r="HE59" s="687"/>
      <c r="HF59" s="687"/>
      <c r="HG59" s="687"/>
      <c r="HH59" s="687"/>
      <c r="HI59" s="687"/>
      <c r="HJ59" s="687"/>
      <c r="HK59" s="687"/>
      <c r="HL59" s="687"/>
      <c r="HM59" s="687"/>
      <c r="HN59" s="687"/>
      <c r="HO59" s="687"/>
      <c r="HP59" s="687"/>
      <c r="HQ59" s="687"/>
      <c r="HR59" s="687"/>
      <c r="HS59" s="687"/>
      <c r="HT59" s="687"/>
      <c r="HU59" s="687"/>
      <c r="HV59" s="687"/>
      <c r="HW59" s="687"/>
      <c r="HX59" s="687"/>
      <c r="HY59" s="687"/>
      <c r="HZ59" s="687"/>
      <c r="IA59" s="687"/>
      <c r="IB59" s="687"/>
      <c r="IC59" s="687"/>
      <c r="ID59" s="687"/>
      <c r="IE59" s="687"/>
      <c r="IF59" s="687"/>
      <c r="IG59" s="687"/>
      <c r="IH59" s="687"/>
      <c r="II59" s="687"/>
      <c r="IJ59" s="687"/>
      <c r="IK59" s="687"/>
      <c r="IL59" s="687"/>
      <c r="IM59" s="687"/>
      <c r="IN59" s="687"/>
      <c r="IO59" s="687"/>
      <c r="IP59" s="687"/>
      <c r="IQ59" s="687"/>
      <c r="IR59" s="687"/>
      <c r="IS59" s="687"/>
      <c r="IT59" s="687"/>
      <c r="IU59" s="687"/>
      <c r="IV59" s="687"/>
      <c r="IW59" s="687"/>
    </row>
    <row r="60" spans="1:257" s="687" customFormat="1" ht="12.75" thickBot="1" x14ac:dyDescent="0.3">
      <c r="A60" s="318"/>
      <c r="B60" s="318">
        <v>4</v>
      </c>
      <c r="C60" s="232" t="s">
        <v>417</v>
      </c>
      <c r="D60" s="346"/>
      <c r="E60" s="346"/>
      <c r="F60" s="346"/>
      <c r="G60" s="209"/>
      <c r="H60" s="101"/>
      <c r="I60" s="354"/>
      <c r="J60" s="355"/>
      <c r="K60" s="349"/>
      <c r="L60" s="351"/>
      <c r="M60" s="352">
        <f>L61</f>
        <v>0.81599999999999995</v>
      </c>
      <c r="N60" s="231"/>
      <c r="O60" s="231"/>
      <c r="P60" s="231"/>
    </row>
    <row r="61" spans="1:257" s="689" customFormat="1" ht="38.25" customHeight="1" x14ac:dyDescent="0.25">
      <c r="A61" s="318"/>
      <c r="B61" s="318"/>
      <c r="C61" s="96" t="s">
        <v>418</v>
      </c>
      <c r="D61" s="96" t="s">
        <v>419</v>
      </c>
      <c r="E61" s="96" t="s">
        <v>420</v>
      </c>
      <c r="F61" s="96" t="s">
        <v>421</v>
      </c>
      <c r="G61" s="43" t="s">
        <v>682</v>
      </c>
      <c r="H61" s="328">
        <v>418</v>
      </c>
      <c r="I61" s="356">
        <v>397</v>
      </c>
      <c r="J61" s="294">
        <v>0.95</v>
      </c>
      <c r="K61" s="700">
        <v>324</v>
      </c>
      <c r="L61" s="55">
        <v>0.81599999999999995</v>
      </c>
      <c r="M61" s="699"/>
      <c r="N61" s="197" t="s">
        <v>1025</v>
      </c>
      <c r="O61" s="198" t="s">
        <v>1042</v>
      </c>
      <c r="P61" s="198" t="s">
        <v>1043</v>
      </c>
      <c r="Q61" s="687"/>
      <c r="R61" s="687"/>
      <c r="S61" s="687"/>
      <c r="T61" s="687"/>
      <c r="U61" s="687"/>
      <c r="V61" s="687"/>
      <c r="W61" s="687"/>
      <c r="X61" s="687"/>
      <c r="Y61" s="687"/>
      <c r="Z61" s="687"/>
      <c r="AA61" s="687"/>
      <c r="AB61" s="687"/>
      <c r="AC61" s="687"/>
      <c r="AD61" s="687"/>
      <c r="AE61" s="687"/>
      <c r="AF61" s="687"/>
      <c r="AG61" s="687"/>
      <c r="AH61" s="687"/>
      <c r="AI61" s="687"/>
      <c r="AJ61" s="687"/>
      <c r="AK61" s="687"/>
      <c r="AL61" s="687"/>
      <c r="AM61" s="687"/>
      <c r="AN61" s="687"/>
      <c r="AO61" s="687"/>
      <c r="AP61" s="687"/>
      <c r="AQ61" s="687"/>
      <c r="AR61" s="687"/>
      <c r="AS61" s="687"/>
      <c r="AT61" s="687"/>
      <c r="AU61" s="687"/>
      <c r="AV61" s="687"/>
      <c r="AW61" s="687"/>
      <c r="AX61" s="687"/>
      <c r="AY61" s="687"/>
      <c r="AZ61" s="687"/>
      <c r="BA61" s="687"/>
      <c r="BB61" s="687"/>
      <c r="BC61" s="687"/>
      <c r="BD61" s="687"/>
      <c r="BE61" s="687"/>
      <c r="BF61" s="687"/>
      <c r="BG61" s="687"/>
      <c r="BH61" s="687"/>
      <c r="BI61" s="687"/>
      <c r="BJ61" s="687"/>
      <c r="BK61" s="687"/>
      <c r="BL61" s="687"/>
      <c r="BM61" s="687"/>
      <c r="BN61" s="687"/>
      <c r="BO61" s="687"/>
      <c r="BP61" s="687"/>
      <c r="BQ61" s="687"/>
      <c r="BR61" s="687"/>
      <c r="BS61" s="687"/>
      <c r="BT61" s="687"/>
      <c r="BU61" s="687"/>
      <c r="BV61" s="687"/>
      <c r="BW61" s="687"/>
      <c r="BX61" s="687"/>
      <c r="BY61" s="687"/>
      <c r="BZ61" s="687"/>
      <c r="CA61" s="687"/>
      <c r="CB61" s="687"/>
      <c r="CC61" s="687"/>
      <c r="CD61" s="687"/>
      <c r="CE61" s="687"/>
      <c r="CF61" s="687"/>
      <c r="CG61" s="687"/>
      <c r="CH61" s="687"/>
      <c r="CI61" s="687"/>
      <c r="CJ61" s="687"/>
      <c r="CK61" s="687"/>
      <c r="CL61" s="687"/>
      <c r="CM61" s="687"/>
      <c r="CN61" s="687"/>
      <c r="CO61" s="687"/>
      <c r="CP61" s="687"/>
      <c r="CQ61" s="687"/>
      <c r="CR61" s="687"/>
      <c r="CS61" s="687"/>
      <c r="CT61" s="687"/>
      <c r="CU61" s="687"/>
      <c r="CV61" s="687"/>
      <c r="CW61" s="687"/>
      <c r="CX61" s="687"/>
      <c r="CY61" s="687"/>
      <c r="CZ61" s="687"/>
      <c r="DA61" s="687"/>
      <c r="DB61" s="687"/>
      <c r="DC61" s="687"/>
      <c r="DD61" s="687"/>
      <c r="DE61" s="687"/>
      <c r="DF61" s="687"/>
      <c r="DG61" s="687"/>
      <c r="DH61" s="687"/>
      <c r="DI61" s="687"/>
      <c r="DJ61" s="687"/>
      <c r="DK61" s="687"/>
      <c r="DL61" s="687"/>
      <c r="DM61" s="687"/>
      <c r="DN61" s="687"/>
      <c r="DO61" s="687"/>
      <c r="DP61" s="687"/>
      <c r="DQ61" s="687"/>
      <c r="DR61" s="687"/>
      <c r="DS61" s="687"/>
      <c r="DT61" s="687"/>
      <c r="DU61" s="687"/>
      <c r="DV61" s="687"/>
      <c r="DW61" s="687"/>
      <c r="DX61" s="687"/>
      <c r="DY61" s="687"/>
      <c r="DZ61" s="687"/>
      <c r="EA61" s="687"/>
      <c r="EB61" s="687"/>
      <c r="EC61" s="687"/>
      <c r="ED61" s="687"/>
      <c r="EE61" s="687"/>
      <c r="EF61" s="687"/>
      <c r="EG61" s="687"/>
      <c r="EH61" s="687"/>
      <c r="EI61" s="687"/>
      <c r="EJ61" s="687"/>
      <c r="EK61" s="687"/>
      <c r="EL61" s="687"/>
      <c r="EM61" s="687"/>
      <c r="EN61" s="687"/>
      <c r="EO61" s="687"/>
      <c r="EP61" s="687"/>
      <c r="EQ61" s="687"/>
      <c r="ER61" s="687"/>
      <c r="ES61" s="687"/>
      <c r="ET61" s="687"/>
      <c r="EU61" s="687"/>
      <c r="EV61" s="687"/>
      <c r="EW61" s="687"/>
      <c r="EX61" s="687"/>
      <c r="EY61" s="687"/>
      <c r="EZ61" s="687"/>
      <c r="FA61" s="687"/>
      <c r="FB61" s="687"/>
      <c r="FC61" s="687"/>
      <c r="FD61" s="687"/>
      <c r="FE61" s="687"/>
      <c r="FF61" s="687"/>
      <c r="FG61" s="687"/>
      <c r="FH61" s="687"/>
      <c r="FI61" s="687"/>
      <c r="FJ61" s="687"/>
      <c r="FK61" s="687"/>
      <c r="FL61" s="687"/>
      <c r="FM61" s="687"/>
      <c r="FN61" s="687"/>
      <c r="FO61" s="687"/>
      <c r="FP61" s="687"/>
      <c r="FQ61" s="687"/>
      <c r="FR61" s="687"/>
      <c r="FS61" s="687"/>
      <c r="FT61" s="687"/>
      <c r="FU61" s="687"/>
      <c r="FV61" s="687"/>
      <c r="FW61" s="687"/>
      <c r="FX61" s="687"/>
      <c r="FY61" s="687"/>
      <c r="FZ61" s="687"/>
      <c r="GA61" s="687"/>
      <c r="GB61" s="687"/>
      <c r="GC61" s="687"/>
      <c r="GD61" s="687"/>
      <c r="GE61" s="687"/>
      <c r="GF61" s="687"/>
      <c r="GG61" s="687"/>
      <c r="GH61" s="687"/>
      <c r="GI61" s="687"/>
      <c r="GJ61" s="687"/>
      <c r="GK61" s="687"/>
      <c r="GL61" s="687"/>
      <c r="GM61" s="687"/>
      <c r="GN61" s="687"/>
      <c r="GO61" s="687"/>
      <c r="GP61" s="687"/>
      <c r="GQ61" s="687"/>
      <c r="GR61" s="687"/>
      <c r="GS61" s="687"/>
      <c r="GT61" s="687"/>
      <c r="GU61" s="687"/>
      <c r="GV61" s="687"/>
      <c r="GW61" s="687"/>
      <c r="GX61" s="687"/>
      <c r="GY61" s="687"/>
      <c r="GZ61" s="687"/>
      <c r="HA61" s="687"/>
      <c r="HB61" s="687"/>
      <c r="HC61" s="687"/>
      <c r="HD61" s="687"/>
      <c r="HE61" s="687"/>
      <c r="HF61" s="687"/>
      <c r="HG61" s="687"/>
      <c r="HH61" s="687"/>
      <c r="HI61" s="687"/>
      <c r="HJ61" s="687"/>
      <c r="HK61" s="687"/>
      <c r="HL61" s="687"/>
      <c r="HM61" s="687"/>
      <c r="HN61" s="687"/>
      <c r="HO61" s="687"/>
      <c r="HP61" s="687"/>
      <c r="HQ61" s="687"/>
      <c r="HR61" s="687"/>
      <c r="HS61" s="687"/>
      <c r="HT61" s="687"/>
      <c r="HU61" s="687"/>
      <c r="HV61" s="687"/>
      <c r="HW61" s="687"/>
      <c r="HX61" s="687"/>
      <c r="HY61" s="687"/>
      <c r="HZ61" s="687"/>
      <c r="IA61" s="687"/>
      <c r="IB61" s="687"/>
      <c r="IC61" s="687"/>
      <c r="ID61" s="687"/>
      <c r="IE61" s="687"/>
      <c r="IF61" s="687"/>
      <c r="IG61" s="687"/>
      <c r="IH61" s="687"/>
      <c r="II61" s="687"/>
      <c r="IJ61" s="687"/>
      <c r="IK61" s="687"/>
      <c r="IL61" s="687"/>
      <c r="IM61" s="687"/>
      <c r="IN61" s="687"/>
      <c r="IO61" s="687"/>
      <c r="IP61" s="687"/>
      <c r="IQ61" s="687"/>
      <c r="IR61" s="687"/>
      <c r="IS61" s="687"/>
      <c r="IT61" s="687"/>
      <c r="IU61" s="687"/>
      <c r="IV61" s="687"/>
      <c r="IW61" s="687"/>
    </row>
    <row r="62" spans="1:257" s="687" customFormat="1" ht="12.75" thickBot="1" x14ac:dyDescent="0.3">
      <c r="A62" s="318"/>
      <c r="B62" s="318">
        <v>5</v>
      </c>
      <c r="C62" s="88" t="s">
        <v>422</v>
      </c>
      <c r="D62" s="346"/>
      <c r="E62" s="346"/>
      <c r="F62" s="346"/>
      <c r="G62" s="209"/>
      <c r="H62" s="210"/>
      <c r="I62" s="354"/>
      <c r="J62" s="357"/>
      <c r="K62" s="349"/>
      <c r="L62" s="101"/>
      <c r="M62" s="207">
        <f>SUM(L63:L65)/3</f>
        <v>0.19299999999999998</v>
      </c>
      <c r="N62" s="231"/>
      <c r="O62" s="231"/>
      <c r="P62" s="231"/>
    </row>
    <row r="63" spans="1:257" s="689" customFormat="1" ht="132" x14ac:dyDescent="0.25">
      <c r="A63" s="1100"/>
      <c r="B63" s="1100"/>
      <c r="C63" s="322" t="s">
        <v>423</v>
      </c>
      <c r="D63" s="322" t="s">
        <v>424</v>
      </c>
      <c r="E63" s="322" t="s">
        <v>425</v>
      </c>
      <c r="F63" s="605" t="s">
        <v>426</v>
      </c>
      <c r="G63" s="358" t="s">
        <v>427</v>
      </c>
      <c r="H63" s="356">
        <v>459</v>
      </c>
      <c r="I63" s="356">
        <v>459</v>
      </c>
      <c r="J63" s="359">
        <v>1</v>
      </c>
      <c r="K63" s="701">
        <v>89</v>
      </c>
      <c r="L63" s="55">
        <v>0.193</v>
      </c>
      <c r="M63" s="696"/>
      <c r="N63" s="702" t="s">
        <v>1025</v>
      </c>
      <c r="O63" s="702" t="s">
        <v>1017</v>
      </c>
      <c r="P63" s="198" t="s">
        <v>1018</v>
      </c>
      <c r="Q63" s="687"/>
      <c r="R63" s="687"/>
      <c r="S63" s="687"/>
      <c r="T63" s="687"/>
      <c r="U63" s="687"/>
      <c r="V63" s="687"/>
      <c r="W63" s="687"/>
      <c r="X63" s="687"/>
      <c r="Y63" s="687"/>
      <c r="Z63" s="687"/>
      <c r="AA63" s="687"/>
      <c r="AB63" s="687"/>
      <c r="AC63" s="687"/>
      <c r="AD63" s="687"/>
      <c r="AE63" s="687"/>
      <c r="AF63" s="687"/>
      <c r="AG63" s="687"/>
      <c r="AH63" s="687"/>
      <c r="AI63" s="687"/>
      <c r="AJ63" s="687"/>
      <c r="AK63" s="687"/>
      <c r="AL63" s="687"/>
      <c r="AM63" s="687"/>
      <c r="AN63" s="687"/>
      <c r="AO63" s="687"/>
      <c r="AP63" s="687"/>
      <c r="AQ63" s="687"/>
      <c r="AR63" s="687"/>
      <c r="AS63" s="687"/>
      <c r="AT63" s="687"/>
      <c r="AU63" s="687"/>
      <c r="AV63" s="687"/>
      <c r="AW63" s="687"/>
      <c r="AX63" s="687"/>
      <c r="AY63" s="687"/>
      <c r="AZ63" s="687"/>
      <c r="BA63" s="687"/>
      <c r="BB63" s="687"/>
      <c r="BC63" s="687"/>
      <c r="BD63" s="687"/>
      <c r="BE63" s="687"/>
      <c r="BF63" s="687"/>
      <c r="BG63" s="687"/>
      <c r="BH63" s="687"/>
      <c r="BI63" s="687"/>
      <c r="BJ63" s="687"/>
      <c r="BK63" s="687"/>
      <c r="BL63" s="687"/>
      <c r="BM63" s="687"/>
      <c r="BN63" s="687"/>
      <c r="BO63" s="687"/>
      <c r="BP63" s="687"/>
      <c r="BQ63" s="687"/>
      <c r="BR63" s="687"/>
      <c r="BS63" s="687"/>
      <c r="BT63" s="687"/>
      <c r="BU63" s="687"/>
      <c r="BV63" s="687"/>
      <c r="BW63" s="687"/>
      <c r="BX63" s="687"/>
      <c r="BY63" s="687"/>
      <c r="BZ63" s="687"/>
      <c r="CA63" s="687"/>
      <c r="CB63" s="687"/>
      <c r="CC63" s="687"/>
      <c r="CD63" s="687"/>
      <c r="CE63" s="687"/>
      <c r="CF63" s="687"/>
      <c r="CG63" s="687"/>
      <c r="CH63" s="687"/>
      <c r="CI63" s="687"/>
      <c r="CJ63" s="687"/>
      <c r="CK63" s="687"/>
      <c r="CL63" s="687"/>
      <c r="CM63" s="687"/>
      <c r="CN63" s="687"/>
      <c r="CO63" s="687"/>
      <c r="CP63" s="687"/>
      <c r="CQ63" s="687"/>
      <c r="CR63" s="687"/>
      <c r="CS63" s="687"/>
      <c r="CT63" s="687"/>
      <c r="CU63" s="687"/>
      <c r="CV63" s="687"/>
      <c r="CW63" s="687"/>
      <c r="CX63" s="687"/>
      <c r="CY63" s="687"/>
      <c r="CZ63" s="687"/>
      <c r="DA63" s="687"/>
      <c r="DB63" s="687"/>
      <c r="DC63" s="687"/>
      <c r="DD63" s="687"/>
      <c r="DE63" s="687"/>
      <c r="DF63" s="687"/>
      <c r="DG63" s="687"/>
      <c r="DH63" s="687"/>
      <c r="DI63" s="687"/>
      <c r="DJ63" s="687"/>
      <c r="DK63" s="687"/>
      <c r="DL63" s="687"/>
      <c r="DM63" s="687"/>
      <c r="DN63" s="687"/>
      <c r="DO63" s="687"/>
      <c r="DP63" s="687"/>
      <c r="DQ63" s="687"/>
      <c r="DR63" s="687"/>
      <c r="DS63" s="687"/>
      <c r="DT63" s="687"/>
      <c r="DU63" s="687"/>
      <c r="DV63" s="687"/>
      <c r="DW63" s="687"/>
      <c r="DX63" s="687"/>
      <c r="DY63" s="687"/>
      <c r="DZ63" s="687"/>
      <c r="EA63" s="687"/>
      <c r="EB63" s="687"/>
      <c r="EC63" s="687"/>
      <c r="ED63" s="687"/>
      <c r="EE63" s="687"/>
      <c r="EF63" s="687"/>
      <c r="EG63" s="687"/>
      <c r="EH63" s="687"/>
      <c r="EI63" s="687"/>
      <c r="EJ63" s="687"/>
      <c r="EK63" s="687"/>
      <c r="EL63" s="687"/>
      <c r="EM63" s="687"/>
      <c r="EN63" s="687"/>
      <c r="EO63" s="687"/>
      <c r="EP63" s="687"/>
      <c r="EQ63" s="687"/>
      <c r="ER63" s="687"/>
      <c r="ES63" s="687"/>
      <c r="ET63" s="687"/>
      <c r="EU63" s="687"/>
      <c r="EV63" s="687"/>
      <c r="EW63" s="687"/>
      <c r="EX63" s="687"/>
      <c r="EY63" s="687"/>
      <c r="EZ63" s="687"/>
      <c r="FA63" s="687"/>
      <c r="FB63" s="687"/>
      <c r="FC63" s="687"/>
      <c r="FD63" s="687"/>
      <c r="FE63" s="687"/>
      <c r="FF63" s="687"/>
      <c r="FG63" s="687"/>
      <c r="FH63" s="687"/>
      <c r="FI63" s="687"/>
      <c r="FJ63" s="687"/>
      <c r="FK63" s="687"/>
      <c r="FL63" s="687"/>
      <c r="FM63" s="687"/>
      <c r="FN63" s="687"/>
      <c r="FO63" s="687"/>
      <c r="FP63" s="687"/>
      <c r="FQ63" s="687"/>
      <c r="FR63" s="687"/>
      <c r="FS63" s="687"/>
      <c r="FT63" s="687"/>
      <c r="FU63" s="687"/>
      <c r="FV63" s="687"/>
      <c r="FW63" s="687"/>
      <c r="FX63" s="687"/>
      <c r="FY63" s="687"/>
      <c r="FZ63" s="687"/>
      <c r="GA63" s="687"/>
      <c r="GB63" s="687"/>
      <c r="GC63" s="687"/>
      <c r="GD63" s="687"/>
      <c r="GE63" s="687"/>
      <c r="GF63" s="687"/>
      <c r="GG63" s="687"/>
      <c r="GH63" s="687"/>
      <c r="GI63" s="687"/>
      <c r="GJ63" s="687"/>
      <c r="GK63" s="687"/>
      <c r="GL63" s="687"/>
      <c r="GM63" s="687"/>
      <c r="GN63" s="687"/>
      <c r="GO63" s="687"/>
      <c r="GP63" s="687"/>
      <c r="GQ63" s="687"/>
      <c r="GR63" s="687"/>
      <c r="GS63" s="687"/>
      <c r="GT63" s="687"/>
      <c r="GU63" s="687"/>
      <c r="GV63" s="687"/>
      <c r="GW63" s="687"/>
      <c r="GX63" s="687"/>
      <c r="GY63" s="687"/>
      <c r="GZ63" s="687"/>
      <c r="HA63" s="687"/>
      <c r="HB63" s="687"/>
      <c r="HC63" s="687"/>
      <c r="HD63" s="687"/>
      <c r="HE63" s="687"/>
      <c r="HF63" s="687"/>
      <c r="HG63" s="687"/>
      <c r="HH63" s="687"/>
      <c r="HI63" s="687"/>
      <c r="HJ63" s="687"/>
      <c r="HK63" s="687"/>
      <c r="HL63" s="687"/>
      <c r="HM63" s="687"/>
      <c r="HN63" s="687"/>
      <c r="HO63" s="687"/>
      <c r="HP63" s="687"/>
      <c r="HQ63" s="687"/>
      <c r="HR63" s="687"/>
      <c r="HS63" s="687"/>
      <c r="HT63" s="687"/>
      <c r="HU63" s="687"/>
      <c r="HV63" s="687"/>
      <c r="HW63" s="687"/>
      <c r="HX63" s="687"/>
      <c r="HY63" s="687"/>
      <c r="HZ63" s="687"/>
      <c r="IA63" s="687"/>
      <c r="IB63" s="687"/>
      <c r="IC63" s="687"/>
      <c r="ID63" s="687"/>
      <c r="IE63" s="687"/>
      <c r="IF63" s="687"/>
      <c r="IG63" s="687"/>
      <c r="IH63" s="687"/>
      <c r="II63" s="687"/>
      <c r="IJ63" s="687"/>
      <c r="IK63" s="687"/>
      <c r="IL63" s="687"/>
      <c r="IM63" s="687"/>
      <c r="IN63" s="687"/>
      <c r="IO63" s="687"/>
      <c r="IP63" s="687"/>
      <c r="IQ63" s="687"/>
      <c r="IR63" s="687"/>
      <c r="IS63" s="687"/>
      <c r="IT63" s="687"/>
      <c r="IU63" s="687"/>
      <c r="IV63" s="687"/>
      <c r="IW63" s="687"/>
    </row>
    <row r="64" spans="1:257" s="689" customFormat="1" ht="120" x14ac:dyDescent="0.25">
      <c r="A64" s="1101"/>
      <c r="B64" s="1101"/>
      <c r="C64" s="315" t="s">
        <v>428</v>
      </c>
      <c r="D64" s="315" t="s">
        <v>429</v>
      </c>
      <c r="E64" s="315" t="s">
        <v>430</v>
      </c>
      <c r="F64" s="533" t="s">
        <v>426</v>
      </c>
      <c r="G64" s="360" t="s">
        <v>427</v>
      </c>
      <c r="H64" s="356">
        <v>459</v>
      </c>
      <c r="I64" s="356">
        <v>459</v>
      </c>
      <c r="J64" s="359">
        <v>1</v>
      </c>
      <c r="K64" s="701">
        <v>89</v>
      </c>
      <c r="L64" s="55">
        <v>0.193</v>
      </c>
      <c r="M64" s="361"/>
      <c r="N64" s="244" t="s">
        <v>1025</v>
      </c>
      <c r="O64" s="244" t="s">
        <v>1017</v>
      </c>
      <c r="P64" s="198" t="s">
        <v>1018</v>
      </c>
      <c r="Q64" s="687"/>
      <c r="R64" s="687"/>
      <c r="S64" s="687"/>
      <c r="T64" s="687"/>
      <c r="U64" s="687"/>
      <c r="V64" s="687"/>
      <c r="W64" s="687"/>
      <c r="X64" s="687"/>
      <c r="Y64" s="687"/>
      <c r="Z64" s="687"/>
      <c r="AA64" s="687"/>
      <c r="AB64" s="687"/>
      <c r="AC64" s="687"/>
      <c r="AD64" s="687"/>
      <c r="AE64" s="687"/>
      <c r="AF64" s="687"/>
      <c r="AG64" s="687"/>
      <c r="AH64" s="687"/>
      <c r="AI64" s="687"/>
      <c r="AJ64" s="687"/>
      <c r="AK64" s="687"/>
      <c r="AL64" s="687"/>
      <c r="AM64" s="687"/>
      <c r="AN64" s="687"/>
      <c r="AO64" s="687"/>
      <c r="AP64" s="687"/>
      <c r="AQ64" s="687"/>
      <c r="AR64" s="687"/>
      <c r="AS64" s="687"/>
      <c r="AT64" s="687"/>
      <c r="AU64" s="687"/>
      <c r="AV64" s="687"/>
      <c r="AW64" s="687"/>
      <c r="AX64" s="687"/>
      <c r="AY64" s="687"/>
      <c r="AZ64" s="687"/>
      <c r="BA64" s="687"/>
      <c r="BB64" s="687"/>
      <c r="BC64" s="687"/>
      <c r="BD64" s="687"/>
      <c r="BE64" s="687"/>
      <c r="BF64" s="687"/>
      <c r="BG64" s="687"/>
      <c r="BH64" s="687"/>
      <c r="BI64" s="687"/>
      <c r="BJ64" s="687"/>
      <c r="BK64" s="687"/>
      <c r="BL64" s="687"/>
      <c r="BM64" s="687"/>
      <c r="BN64" s="687"/>
      <c r="BO64" s="687"/>
      <c r="BP64" s="687"/>
      <c r="BQ64" s="687"/>
      <c r="BR64" s="687"/>
      <c r="BS64" s="687"/>
      <c r="BT64" s="687"/>
      <c r="BU64" s="687"/>
      <c r="BV64" s="687"/>
      <c r="BW64" s="687"/>
      <c r="BX64" s="687"/>
      <c r="BY64" s="687"/>
      <c r="BZ64" s="687"/>
      <c r="CA64" s="687"/>
      <c r="CB64" s="687"/>
      <c r="CC64" s="687"/>
      <c r="CD64" s="687"/>
      <c r="CE64" s="687"/>
      <c r="CF64" s="687"/>
      <c r="CG64" s="687"/>
      <c r="CH64" s="687"/>
      <c r="CI64" s="687"/>
      <c r="CJ64" s="687"/>
      <c r="CK64" s="687"/>
      <c r="CL64" s="687"/>
      <c r="CM64" s="687"/>
      <c r="CN64" s="687"/>
      <c r="CO64" s="687"/>
      <c r="CP64" s="687"/>
      <c r="CQ64" s="687"/>
      <c r="CR64" s="687"/>
      <c r="CS64" s="687"/>
      <c r="CT64" s="687"/>
      <c r="CU64" s="687"/>
      <c r="CV64" s="687"/>
      <c r="CW64" s="687"/>
      <c r="CX64" s="687"/>
      <c r="CY64" s="687"/>
      <c r="CZ64" s="687"/>
      <c r="DA64" s="687"/>
      <c r="DB64" s="687"/>
      <c r="DC64" s="687"/>
      <c r="DD64" s="687"/>
      <c r="DE64" s="687"/>
      <c r="DF64" s="687"/>
      <c r="DG64" s="687"/>
      <c r="DH64" s="687"/>
      <c r="DI64" s="687"/>
      <c r="DJ64" s="687"/>
      <c r="DK64" s="687"/>
      <c r="DL64" s="687"/>
      <c r="DM64" s="687"/>
      <c r="DN64" s="687"/>
      <c r="DO64" s="687"/>
      <c r="DP64" s="687"/>
      <c r="DQ64" s="687"/>
      <c r="DR64" s="687"/>
      <c r="DS64" s="687"/>
      <c r="DT64" s="687"/>
      <c r="DU64" s="687"/>
      <c r="DV64" s="687"/>
      <c r="DW64" s="687"/>
      <c r="DX64" s="687"/>
      <c r="DY64" s="687"/>
      <c r="DZ64" s="687"/>
      <c r="EA64" s="687"/>
      <c r="EB64" s="687"/>
      <c r="EC64" s="687"/>
      <c r="ED64" s="687"/>
      <c r="EE64" s="687"/>
      <c r="EF64" s="687"/>
      <c r="EG64" s="687"/>
      <c r="EH64" s="687"/>
      <c r="EI64" s="687"/>
      <c r="EJ64" s="687"/>
      <c r="EK64" s="687"/>
      <c r="EL64" s="687"/>
      <c r="EM64" s="687"/>
      <c r="EN64" s="687"/>
      <c r="EO64" s="687"/>
      <c r="EP64" s="687"/>
      <c r="EQ64" s="687"/>
      <c r="ER64" s="687"/>
      <c r="ES64" s="687"/>
      <c r="ET64" s="687"/>
      <c r="EU64" s="687"/>
      <c r="EV64" s="687"/>
      <c r="EW64" s="687"/>
      <c r="EX64" s="687"/>
      <c r="EY64" s="687"/>
      <c r="EZ64" s="687"/>
      <c r="FA64" s="687"/>
      <c r="FB64" s="687"/>
      <c r="FC64" s="687"/>
      <c r="FD64" s="687"/>
      <c r="FE64" s="687"/>
      <c r="FF64" s="687"/>
      <c r="FG64" s="687"/>
      <c r="FH64" s="687"/>
      <c r="FI64" s="687"/>
      <c r="FJ64" s="687"/>
      <c r="FK64" s="687"/>
      <c r="FL64" s="687"/>
      <c r="FM64" s="687"/>
      <c r="FN64" s="687"/>
      <c r="FO64" s="687"/>
      <c r="FP64" s="687"/>
      <c r="FQ64" s="687"/>
      <c r="FR64" s="687"/>
      <c r="FS64" s="687"/>
      <c r="FT64" s="687"/>
      <c r="FU64" s="687"/>
      <c r="FV64" s="687"/>
      <c r="FW64" s="687"/>
      <c r="FX64" s="687"/>
      <c r="FY64" s="687"/>
      <c r="FZ64" s="687"/>
      <c r="GA64" s="687"/>
      <c r="GB64" s="687"/>
      <c r="GC64" s="687"/>
      <c r="GD64" s="687"/>
      <c r="GE64" s="687"/>
      <c r="GF64" s="687"/>
      <c r="GG64" s="687"/>
      <c r="GH64" s="687"/>
      <c r="GI64" s="687"/>
      <c r="GJ64" s="687"/>
      <c r="GK64" s="687"/>
      <c r="GL64" s="687"/>
      <c r="GM64" s="687"/>
      <c r="GN64" s="687"/>
      <c r="GO64" s="687"/>
      <c r="GP64" s="687"/>
      <c r="GQ64" s="687"/>
      <c r="GR64" s="687"/>
      <c r="GS64" s="687"/>
      <c r="GT64" s="687"/>
      <c r="GU64" s="687"/>
      <c r="GV64" s="687"/>
      <c r="GW64" s="687"/>
      <c r="GX64" s="687"/>
      <c r="GY64" s="687"/>
      <c r="GZ64" s="687"/>
      <c r="HA64" s="687"/>
      <c r="HB64" s="687"/>
      <c r="HC64" s="687"/>
      <c r="HD64" s="687"/>
      <c r="HE64" s="687"/>
      <c r="HF64" s="687"/>
      <c r="HG64" s="687"/>
      <c r="HH64" s="687"/>
      <c r="HI64" s="687"/>
      <c r="HJ64" s="687"/>
      <c r="HK64" s="687"/>
      <c r="HL64" s="687"/>
      <c r="HM64" s="687"/>
      <c r="HN64" s="687"/>
      <c r="HO64" s="687"/>
      <c r="HP64" s="687"/>
      <c r="HQ64" s="687"/>
      <c r="HR64" s="687"/>
      <c r="HS64" s="687"/>
      <c r="HT64" s="687"/>
      <c r="HU64" s="687"/>
      <c r="HV64" s="687"/>
      <c r="HW64" s="687"/>
      <c r="HX64" s="687"/>
      <c r="HY64" s="687"/>
      <c r="HZ64" s="687"/>
      <c r="IA64" s="687"/>
      <c r="IB64" s="687"/>
      <c r="IC64" s="687"/>
      <c r="ID64" s="687"/>
      <c r="IE64" s="687"/>
      <c r="IF64" s="687"/>
      <c r="IG64" s="687"/>
      <c r="IH64" s="687"/>
      <c r="II64" s="687"/>
      <c r="IJ64" s="687"/>
      <c r="IK64" s="687"/>
      <c r="IL64" s="687"/>
      <c r="IM64" s="687"/>
      <c r="IN64" s="687"/>
      <c r="IO64" s="687"/>
      <c r="IP64" s="687"/>
      <c r="IQ64" s="687"/>
      <c r="IR64" s="687"/>
      <c r="IS64" s="687"/>
      <c r="IT64" s="687"/>
      <c r="IU64" s="687"/>
      <c r="IV64" s="687"/>
      <c r="IW64" s="687"/>
    </row>
    <row r="65" spans="1:257" s="706" customFormat="1" ht="144" x14ac:dyDescent="0.25">
      <c r="A65" s="1101"/>
      <c r="B65" s="1101"/>
      <c r="C65" s="362" t="s">
        <v>431</v>
      </c>
      <c r="D65" s="521" t="s">
        <v>671</v>
      </c>
      <c r="E65" s="521" t="s">
        <v>432</v>
      </c>
      <c r="F65" s="533"/>
      <c r="G65" s="363" t="s">
        <v>427</v>
      </c>
      <c r="H65" s="356">
        <v>459</v>
      </c>
      <c r="I65" s="356">
        <v>459</v>
      </c>
      <c r="J65" s="359">
        <v>1</v>
      </c>
      <c r="K65" s="703">
        <v>89</v>
      </c>
      <c r="L65" s="55">
        <v>0.193</v>
      </c>
      <c r="M65" s="696"/>
      <c r="N65" s="244" t="s">
        <v>1025</v>
      </c>
      <c r="O65" s="244" t="s">
        <v>1017</v>
      </c>
      <c r="P65" s="198" t="s">
        <v>1018</v>
      </c>
      <c r="Q65" s="687"/>
      <c r="R65" s="687"/>
      <c r="S65" s="687"/>
      <c r="T65" s="687"/>
      <c r="U65" s="687"/>
      <c r="V65" s="687"/>
      <c r="W65" s="687"/>
      <c r="X65" s="687"/>
      <c r="Y65" s="687"/>
      <c r="Z65" s="687"/>
      <c r="AA65" s="687"/>
      <c r="AB65" s="687"/>
      <c r="AC65" s="687"/>
      <c r="AD65" s="687"/>
      <c r="AE65" s="687"/>
      <c r="AF65" s="687"/>
      <c r="AG65" s="687"/>
      <c r="AH65" s="687"/>
      <c r="AI65" s="687"/>
      <c r="AJ65" s="687"/>
      <c r="AK65" s="687"/>
      <c r="AL65" s="704"/>
      <c r="AM65" s="705"/>
      <c r="AN65" s="705"/>
      <c r="AO65" s="705"/>
      <c r="AP65" s="705"/>
      <c r="AQ65" s="705"/>
      <c r="AR65" s="705"/>
      <c r="AS65" s="705"/>
      <c r="AT65" s="705"/>
      <c r="AU65" s="705"/>
      <c r="AV65" s="705"/>
      <c r="AW65" s="705"/>
      <c r="AX65" s="705"/>
      <c r="AY65" s="705"/>
      <c r="AZ65" s="705"/>
      <c r="BA65" s="705"/>
      <c r="BB65" s="705"/>
      <c r="BC65" s="705"/>
      <c r="BD65" s="705"/>
      <c r="BE65" s="705"/>
      <c r="BF65" s="705"/>
      <c r="BG65" s="705"/>
      <c r="BH65" s="705"/>
      <c r="BI65" s="705"/>
      <c r="BJ65" s="705"/>
      <c r="BK65" s="705"/>
      <c r="BL65" s="705"/>
      <c r="BM65" s="705"/>
      <c r="BN65" s="705"/>
      <c r="BO65" s="705"/>
      <c r="BP65" s="705"/>
      <c r="BQ65" s="705"/>
      <c r="BR65" s="705"/>
      <c r="BS65" s="705"/>
      <c r="BT65" s="705"/>
      <c r="BU65" s="705"/>
      <c r="BV65" s="705"/>
      <c r="BW65" s="705"/>
      <c r="BX65" s="705"/>
      <c r="BY65" s="705"/>
      <c r="BZ65" s="705"/>
      <c r="CA65" s="705"/>
      <c r="CB65" s="705"/>
      <c r="CC65" s="705"/>
      <c r="CD65" s="705"/>
      <c r="CE65" s="705"/>
      <c r="CF65" s="705"/>
      <c r="CG65" s="705"/>
      <c r="CH65" s="705"/>
      <c r="CI65" s="705"/>
      <c r="CJ65" s="705"/>
      <c r="CK65" s="705"/>
      <c r="CL65" s="705"/>
      <c r="CM65" s="705"/>
      <c r="CN65" s="705"/>
      <c r="CO65" s="705"/>
      <c r="CP65" s="705"/>
      <c r="CQ65" s="705"/>
      <c r="CR65" s="705"/>
      <c r="CS65" s="705"/>
      <c r="CT65" s="705"/>
      <c r="CU65" s="705"/>
      <c r="CV65" s="705"/>
      <c r="CW65" s="705"/>
      <c r="CX65" s="705"/>
      <c r="CY65" s="705"/>
      <c r="CZ65" s="705"/>
      <c r="DA65" s="705"/>
      <c r="DB65" s="705"/>
      <c r="DC65" s="705"/>
      <c r="DD65" s="705"/>
      <c r="DE65" s="705"/>
      <c r="DF65" s="705"/>
      <c r="DG65" s="705"/>
      <c r="DH65" s="705"/>
      <c r="DI65" s="705"/>
      <c r="DJ65" s="705"/>
      <c r="DK65" s="705"/>
      <c r="DL65" s="705"/>
      <c r="DM65" s="705"/>
      <c r="DN65" s="705"/>
      <c r="DO65" s="705"/>
      <c r="DP65" s="705"/>
      <c r="DQ65" s="705"/>
      <c r="DR65" s="705"/>
      <c r="DS65" s="705"/>
      <c r="DT65" s="705"/>
      <c r="DU65" s="705"/>
      <c r="DV65" s="705"/>
      <c r="DW65" s="705"/>
      <c r="DX65" s="705"/>
      <c r="DY65" s="705"/>
      <c r="DZ65" s="705"/>
      <c r="EA65" s="705"/>
      <c r="EB65" s="705"/>
      <c r="EC65" s="705"/>
      <c r="ED65" s="705"/>
      <c r="EE65" s="705"/>
      <c r="EF65" s="705"/>
      <c r="EG65" s="705"/>
      <c r="EH65" s="705"/>
      <c r="EI65" s="705"/>
      <c r="EJ65" s="705"/>
      <c r="EK65" s="705"/>
      <c r="EL65" s="705"/>
      <c r="EM65" s="705"/>
      <c r="EN65" s="705"/>
      <c r="EO65" s="705"/>
      <c r="EP65" s="705"/>
      <c r="EQ65" s="705"/>
      <c r="ER65" s="705"/>
      <c r="ES65" s="705"/>
      <c r="ET65" s="705"/>
      <c r="EU65" s="705"/>
      <c r="EV65" s="705"/>
      <c r="EW65" s="705"/>
      <c r="EX65" s="705"/>
      <c r="EY65" s="705"/>
      <c r="EZ65" s="705"/>
      <c r="FA65" s="705"/>
      <c r="FB65" s="705"/>
      <c r="FC65" s="705"/>
      <c r="FD65" s="705"/>
      <c r="FE65" s="705"/>
      <c r="FF65" s="705"/>
      <c r="FG65" s="705"/>
      <c r="FH65" s="705"/>
      <c r="FI65" s="705"/>
      <c r="FJ65" s="705"/>
      <c r="FK65" s="705"/>
      <c r="FL65" s="705"/>
      <c r="FM65" s="705"/>
      <c r="FN65" s="705"/>
      <c r="FO65" s="705"/>
      <c r="FP65" s="705"/>
      <c r="FQ65" s="705"/>
      <c r="FR65" s="705"/>
      <c r="FS65" s="705"/>
      <c r="FT65" s="705"/>
      <c r="FU65" s="705"/>
      <c r="FV65" s="705"/>
      <c r="FW65" s="705"/>
      <c r="FX65" s="705"/>
      <c r="FY65" s="705"/>
      <c r="FZ65" s="705"/>
      <c r="GA65" s="705"/>
      <c r="GB65" s="705"/>
      <c r="GC65" s="705"/>
      <c r="GD65" s="705"/>
      <c r="GE65" s="705"/>
      <c r="GF65" s="705"/>
      <c r="GG65" s="705"/>
      <c r="GH65" s="705"/>
      <c r="GI65" s="705"/>
      <c r="GJ65" s="705"/>
      <c r="GK65" s="705"/>
      <c r="GL65" s="705"/>
      <c r="GM65" s="705"/>
      <c r="GN65" s="705"/>
      <c r="GO65" s="705"/>
      <c r="GP65" s="705"/>
      <c r="GQ65" s="705"/>
      <c r="GR65" s="705"/>
      <c r="GS65" s="705"/>
      <c r="GT65" s="705"/>
      <c r="GU65" s="705"/>
      <c r="GV65" s="705"/>
      <c r="GW65" s="705"/>
      <c r="GX65" s="705"/>
      <c r="GY65" s="705"/>
      <c r="GZ65" s="705"/>
      <c r="HA65" s="705"/>
      <c r="HB65" s="705"/>
      <c r="HC65" s="705"/>
      <c r="HD65" s="705"/>
      <c r="HE65" s="705"/>
      <c r="HF65" s="705"/>
      <c r="HG65" s="705"/>
      <c r="HH65" s="705"/>
      <c r="HI65" s="705"/>
      <c r="HJ65" s="705"/>
      <c r="HK65" s="705"/>
      <c r="HL65" s="705"/>
      <c r="HM65" s="705"/>
      <c r="HN65" s="705"/>
      <c r="HO65" s="705"/>
      <c r="HP65" s="705"/>
      <c r="HQ65" s="705"/>
      <c r="HR65" s="705"/>
      <c r="HS65" s="705"/>
      <c r="HT65" s="705"/>
      <c r="HU65" s="705"/>
      <c r="HV65" s="705"/>
      <c r="HW65" s="705"/>
      <c r="HX65" s="705"/>
      <c r="HY65" s="705"/>
      <c r="HZ65" s="705"/>
      <c r="IA65" s="705"/>
      <c r="IB65" s="705"/>
      <c r="IC65" s="705"/>
      <c r="ID65" s="705"/>
      <c r="IE65" s="705"/>
      <c r="IF65" s="705"/>
      <c r="IG65" s="705"/>
      <c r="IH65" s="705"/>
      <c r="II65" s="705"/>
      <c r="IJ65" s="705"/>
      <c r="IK65" s="705"/>
      <c r="IL65" s="705"/>
      <c r="IM65" s="705"/>
      <c r="IN65" s="705"/>
      <c r="IO65" s="705"/>
      <c r="IP65" s="705"/>
      <c r="IQ65" s="705"/>
      <c r="IR65" s="705"/>
      <c r="IS65" s="705"/>
      <c r="IT65" s="705"/>
      <c r="IU65" s="705"/>
      <c r="IV65" s="705"/>
      <c r="IW65" s="705"/>
    </row>
    <row r="66" spans="1:257" s="706" customFormat="1" ht="13.5" customHeight="1" x14ac:dyDescent="0.25">
      <c r="A66" s="528"/>
      <c r="B66" s="108">
        <v>6</v>
      </c>
      <c r="C66" s="232" t="s">
        <v>433</v>
      </c>
      <c r="D66" s="364"/>
      <c r="E66" s="98"/>
      <c r="F66" s="365"/>
      <c r="G66" s="210"/>
      <c r="H66" s="366"/>
      <c r="I66" s="347"/>
      <c r="J66" s="235"/>
      <c r="K66" s="236"/>
      <c r="L66" s="125"/>
      <c r="M66" s="707">
        <f>L67</f>
        <v>1</v>
      </c>
      <c r="N66" s="708"/>
      <c r="O66" s="708"/>
      <c r="P66" s="231"/>
      <c r="Q66" s="687"/>
      <c r="R66" s="687"/>
      <c r="S66" s="687"/>
      <c r="T66" s="687"/>
      <c r="U66" s="687"/>
      <c r="V66" s="687"/>
      <c r="W66" s="687"/>
      <c r="X66" s="687"/>
      <c r="Y66" s="687"/>
      <c r="Z66" s="687"/>
      <c r="AA66" s="687"/>
      <c r="AB66" s="687"/>
      <c r="AC66" s="687"/>
      <c r="AD66" s="687"/>
      <c r="AE66" s="687"/>
      <c r="AF66" s="687"/>
      <c r="AG66" s="687"/>
      <c r="AH66" s="687"/>
      <c r="AI66" s="687"/>
      <c r="AJ66" s="687"/>
      <c r="AK66" s="687"/>
      <c r="AL66" s="704"/>
      <c r="AM66" s="705"/>
      <c r="AN66" s="705"/>
      <c r="AO66" s="705"/>
      <c r="AP66" s="705"/>
      <c r="AQ66" s="705"/>
      <c r="AR66" s="705"/>
      <c r="AS66" s="705"/>
      <c r="AT66" s="705"/>
      <c r="AU66" s="705"/>
      <c r="AV66" s="705"/>
      <c r="AW66" s="705"/>
      <c r="AX66" s="705"/>
      <c r="AY66" s="705"/>
      <c r="AZ66" s="705"/>
      <c r="BA66" s="705"/>
      <c r="BB66" s="705"/>
      <c r="BC66" s="705"/>
      <c r="BD66" s="705"/>
      <c r="BE66" s="705"/>
      <c r="BF66" s="705"/>
      <c r="BG66" s="705"/>
      <c r="BH66" s="705"/>
      <c r="BI66" s="705"/>
      <c r="BJ66" s="705"/>
      <c r="BK66" s="705"/>
      <c r="BL66" s="705"/>
      <c r="BM66" s="705"/>
      <c r="BN66" s="705"/>
      <c r="BO66" s="705"/>
      <c r="BP66" s="705"/>
      <c r="BQ66" s="705"/>
      <c r="BR66" s="705"/>
      <c r="BS66" s="705"/>
      <c r="BT66" s="705"/>
      <c r="BU66" s="705"/>
      <c r="BV66" s="705"/>
      <c r="BW66" s="705"/>
      <c r="BX66" s="705"/>
      <c r="BY66" s="705"/>
      <c r="BZ66" s="705"/>
      <c r="CA66" s="705"/>
      <c r="CB66" s="705"/>
      <c r="CC66" s="705"/>
      <c r="CD66" s="705"/>
      <c r="CE66" s="705"/>
      <c r="CF66" s="705"/>
      <c r="CG66" s="705"/>
      <c r="CH66" s="705"/>
      <c r="CI66" s="705"/>
      <c r="CJ66" s="705"/>
      <c r="CK66" s="705"/>
      <c r="CL66" s="705"/>
      <c r="CM66" s="705"/>
      <c r="CN66" s="705"/>
      <c r="CO66" s="705"/>
      <c r="CP66" s="705"/>
      <c r="CQ66" s="705"/>
      <c r="CR66" s="705"/>
      <c r="CS66" s="705"/>
      <c r="CT66" s="705"/>
      <c r="CU66" s="705"/>
      <c r="CV66" s="705"/>
      <c r="CW66" s="705"/>
      <c r="CX66" s="705"/>
      <c r="CY66" s="705"/>
      <c r="CZ66" s="705"/>
      <c r="DA66" s="705"/>
      <c r="DB66" s="705"/>
      <c r="DC66" s="705"/>
      <c r="DD66" s="705"/>
      <c r="DE66" s="705"/>
      <c r="DF66" s="705"/>
      <c r="DG66" s="705"/>
      <c r="DH66" s="705"/>
      <c r="DI66" s="705"/>
      <c r="DJ66" s="705"/>
      <c r="DK66" s="705"/>
      <c r="DL66" s="705"/>
      <c r="DM66" s="705"/>
      <c r="DN66" s="705"/>
      <c r="DO66" s="705"/>
      <c r="DP66" s="705"/>
      <c r="DQ66" s="705"/>
      <c r="DR66" s="705"/>
      <c r="DS66" s="705"/>
      <c r="DT66" s="705"/>
      <c r="DU66" s="705"/>
      <c r="DV66" s="705"/>
      <c r="DW66" s="705"/>
      <c r="DX66" s="705"/>
      <c r="DY66" s="705"/>
      <c r="DZ66" s="705"/>
      <c r="EA66" s="705"/>
      <c r="EB66" s="705"/>
      <c r="EC66" s="705"/>
      <c r="ED66" s="705"/>
      <c r="EE66" s="705"/>
      <c r="EF66" s="705"/>
      <c r="EG66" s="705"/>
      <c r="EH66" s="705"/>
      <c r="EI66" s="705"/>
      <c r="EJ66" s="705"/>
      <c r="EK66" s="705"/>
      <c r="EL66" s="705"/>
      <c r="EM66" s="705"/>
      <c r="EN66" s="705"/>
      <c r="EO66" s="705"/>
      <c r="EP66" s="705"/>
      <c r="EQ66" s="705"/>
      <c r="ER66" s="705"/>
      <c r="ES66" s="705"/>
      <c r="ET66" s="705"/>
      <c r="EU66" s="705"/>
      <c r="EV66" s="705"/>
      <c r="EW66" s="705"/>
      <c r="EX66" s="705"/>
      <c r="EY66" s="705"/>
      <c r="EZ66" s="705"/>
      <c r="FA66" s="705"/>
      <c r="FB66" s="705"/>
      <c r="FC66" s="705"/>
      <c r="FD66" s="705"/>
      <c r="FE66" s="705"/>
      <c r="FF66" s="705"/>
      <c r="FG66" s="705"/>
      <c r="FH66" s="705"/>
      <c r="FI66" s="705"/>
      <c r="FJ66" s="705"/>
      <c r="FK66" s="705"/>
      <c r="FL66" s="705"/>
      <c r="FM66" s="705"/>
      <c r="FN66" s="705"/>
      <c r="FO66" s="705"/>
      <c r="FP66" s="705"/>
      <c r="FQ66" s="705"/>
      <c r="FR66" s="705"/>
      <c r="FS66" s="705"/>
      <c r="FT66" s="705"/>
      <c r="FU66" s="705"/>
      <c r="FV66" s="705"/>
      <c r="FW66" s="705"/>
      <c r="FX66" s="705"/>
      <c r="FY66" s="705"/>
      <c r="FZ66" s="705"/>
      <c r="GA66" s="705"/>
      <c r="GB66" s="705"/>
      <c r="GC66" s="705"/>
      <c r="GD66" s="705"/>
      <c r="GE66" s="705"/>
      <c r="GF66" s="705"/>
      <c r="GG66" s="705"/>
      <c r="GH66" s="705"/>
      <c r="GI66" s="705"/>
      <c r="GJ66" s="705"/>
      <c r="GK66" s="705"/>
      <c r="GL66" s="705"/>
      <c r="GM66" s="705"/>
      <c r="GN66" s="705"/>
      <c r="GO66" s="705"/>
      <c r="GP66" s="705"/>
      <c r="GQ66" s="705"/>
      <c r="GR66" s="705"/>
      <c r="GS66" s="705"/>
      <c r="GT66" s="705"/>
      <c r="GU66" s="705"/>
      <c r="GV66" s="705"/>
      <c r="GW66" s="705"/>
      <c r="GX66" s="705"/>
      <c r="GY66" s="705"/>
      <c r="GZ66" s="705"/>
      <c r="HA66" s="705"/>
      <c r="HB66" s="705"/>
      <c r="HC66" s="705"/>
      <c r="HD66" s="705"/>
      <c r="HE66" s="705"/>
      <c r="HF66" s="705"/>
      <c r="HG66" s="705"/>
      <c r="HH66" s="705"/>
      <c r="HI66" s="705"/>
      <c r="HJ66" s="705"/>
      <c r="HK66" s="705"/>
      <c r="HL66" s="705"/>
      <c r="HM66" s="705"/>
      <c r="HN66" s="705"/>
      <c r="HO66" s="705"/>
      <c r="HP66" s="705"/>
      <c r="HQ66" s="705"/>
      <c r="HR66" s="705"/>
      <c r="HS66" s="705"/>
      <c r="HT66" s="705"/>
      <c r="HU66" s="705"/>
      <c r="HV66" s="705"/>
      <c r="HW66" s="705"/>
      <c r="HX66" s="705"/>
      <c r="HY66" s="705"/>
      <c r="HZ66" s="705"/>
      <c r="IA66" s="705"/>
      <c r="IB66" s="705"/>
      <c r="IC66" s="705"/>
      <c r="ID66" s="705"/>
      <c r="IE66" s="705"/>
      <c r="IF66" s="705"/>
      <c r="IG66" s="705"/>
      <c r="IH66" s="705"/>
      <c r="II66" s="705"/>
      <c r="IJ66" s="705"/>
      <c r="IK66" s="705"/>
      <c r="IL66" s="705"/>
      <c r="IM66" s="705"/>
      <c r="IN66" s="705"/>
      <c r="IO66" s="705"/>
      <c r="IP66" s="705"/>
      <c r="IQ66" s="705"/>
      <c r="IR66" s="705"/>
      <c r="IS66" s="705"/>
      <c r="IT66" s="705"/>
      <c r="IU66" s="705"/>
      <c r="IV66" s="705"/>
      <c r="IW66" s="705"/>
    </row>
    <row r="67" spans="1:257" s="199" customFormat="1" ht="96" x14ac:dyDescent="0.25">
      <c r="A67" s="108"/>
      <c r="B67" s="108"/>
      <c r="C67" s="63" t="s">
        <v>433</v>
      </c>
      <c r="D67" s="96" t="s">
        <v>434</v>
      </c>
      <c r="E67" s="96" t="s">
        <v>435</v>
      </c>
      <c r="F67" s="76" t="s">
        <v>436</v>
      </c>
      <c r="G67" s="47" t="s">
        <v>401</v>
      </c>
      <c r="H67" s="271">
        <v>3</v>
      </c>
      <c r="I67" s="342">
        <v>3</v>
      </c>
      <c r="J67" s="266">
        <v>1</v>
      </c>
      <c r="K67" s="709">
        <v>3</v>
      </c>
      <c r="L67" s="55">
        <v>1</v>
      </c>
      <c r="M67" s="361"/>
      <c r="N67" s="546" t="s">
        <v>1019</v>
      </c>
      <c r="O67" s="244"/>
      <c r="P67" s="688"/>
      <c r="Q67" s="687"/>
      <c r="R67" s="687"/>
      <c r="S67" s="687"/>
      <c r="T67" s="687"/>
      <c r="U67" s="687"/>
      <c r="V67" s="687"/>
      <c r="W67" s="687"/>
      <c r="X67" s="687"/>
      <c r="Y67" s="687"/>
      <c r="Z67" s="687"/>
      <c r="AA67" s="687"/>
      <c r="AB67" s="687"/>
      <c r="AC67" s="687"/>
      <c r="AD67" s="687"/>
      <c r="AE67" s="687"/>
      <c r="AF67" s="687"/>
      <c r="AG67" s="687"/>
      <c r="AH67" s="687"/>
      <c r="AI67" s="687"/>
      <c r="AJ67" s="687"/>
      <c r="AK67" s="687"/>
      <c r="AL67" s="688"/>
      <c r="AM67" s="197"/>
      <c r="AN67" s="197"/>
      <c r="AO67" s="197"/>
      <c r="AP67" s="197"/>
      <c r="AQ67" s="197"/>
      <c r="AR67" s="197"/>
      <c r="AS67" s="197"/>
      <c r="AT67" s="197"/>
      <c r="AU67" s="197"/>
      <c r="AV67" s="197"/>
      <c r="AW67" s="197"/>
      <c r="AX67" s="197"/>
      <c r="AY67" s="197"/>
      <c r="AZ67" s="197"/>
      <c r="BA67" s="197"/>
      <c r="BB67" s="197"/>
      <c r="BC67" s="197"/>
      <c r="BD67" s="197"/>
      <c r="BE67" s="197"/>
      <c r="BF67" s="197"/>
      <c r="BG67" s="197"/>
      <c r="BH67" s="197"/>
      <c r="BI67" s="197"/>
      <c r="BJ67" s="197"/>
      <c r="BK67" s="197"/>
      <c r="BL67" s="197"/>
      <c r="BM67" s="197"/>
      <c r="BN67" s="197"/>
      <c r="BO67" s="197"/>
      <c r="BP67" s="197"/>
      <c r="BQ67" s="197"/>
      <c r="BR67" s="197"/>
      <c r="BS67" s="197"/>
      <c r="BT67" s="197"/>
      <c r="BU67" s="197"/>
      <c r="BV67" s="197"/>
      <c r="BW67" s="197"/>
      <c r="BX67" s="197"/>
      <c r="BY67" s="197"/>
      <c r="BZ67" s="197"/>
      <c r="CA67" s="197"/>
      <c r="CB67" s="197"/>
      <c r="CC67" s="197"/>
      <c r="CD67" s="197"/>
      <c r="CE67" s="197"/>
      <c r="CF67" s="197"/>
      <c r="CG67" s="197"/>
      <c r="CH67" s="197"/>
      <c r="CI67" s="197"/>
      <c r="CJ67" s="197"/>
      <c r="CK67" s="197"/>
      <c r="CL67" s="197"/>
      <c r="CM67" s="197"/>
      <c r="CN67" s="197"/>
      <c r="CO67" s="197"/>
      <c r="CP67" s="197"/>
      <c r="CQ67" s="197"/>
      <c r="CR67" s="197"/>
      <c r="CS67" s="197"/>
      <c r="CT67" s="197"/>
      <c r="CU67" s="197"/>
      <c r="CV67" s="197"/>
      <c r="CW67" s="197"/>
      <c r="CX67" s="197"/>
      <c r="CY67" s="197"/>
      <c r="CZ67" s="197"/>
      <c r="DA67" s="197"/>
      <c r="DB67" s="197"/>
      <c r="DC67" s="197"/>
      <c r="DD67" s="197"/>
      <c r="DE67" s="197"/>
      <c r="DF67" s="197"/>
      <c r="DG67" s="197"/>
      <c r="DH67" s="197"/>
      <c r="DI67" s="197"/>
      <c r="DJ67" s="197"/>
      <c r="DK67" s="197"/>
      <c r="DL67" s="197"/>
      <c r="DM67" s="197"/>
      <c r="DN67" s="197"/>
      <c r="DO67" s="197"/>
      <c r="DP67" s="197"/>
      <c r="DQ67" s="197"/>
      <c r="DR67" s="197"/>
      <c r="DS67" s="197"/>
      <c r="DT67" s="197"/>
      <c r="DU67" s="197"/>
      <c r="DV67" s="197"/>
      <c r="DW67" s="197"/>
      <c r="DX67" s="197"/>
      <c r="DY67" s="197"/>
      <c r="DZ67" s="197"/>
      <c r="EA67" s="197"/>
      <c r="EB67" s="197"/>
      <c r="EC67" s="197"/>
      <c r="ED67" s="197"/>
      <c r="EE67" s="197"/>
      <c r="EF67" s="197"/>
      <c r="EG67" s="197"/>
      <c r="EH67" s="197"/>
      <c r="EI67" s="197"/>
      <c r="EJ67" s="197"/>
      <c r="EK67" s="197"/>
      <c r="EL67" s="197"/>
      <c r="EM67" s="197"/>
      <c r="EN67" s="197"/>
      <c r="EO67" s="197"/>
      <c r="EP67" s="197"/>
      <c r="EQ67" s="197"/>
      <c r="ER67" s="197"/>
      <c r="ES67" s="197"/>
      <c r="ET67" s="197"/>
      <c r="EU67" s="197"/>
      <c r="EV67" s="197"/>
      <c r="EW67" s="197"/>
      <c r="EX67" s="197"/>
      <c r="EY67" s="197"/>
      <c r="EZ67" s="197"/>
      <c r="FA67" s="197"/>
      <c r="FB67" s="197"/>
      <c r="FC67" s="197"/>
      <c r="FD67" s="197"/>
      <c r="FE67" s="197"/>
      <c r="FF67" s="197"/>
      <c r="FG67" s="197"/>
      <c r="FH67" s="197"/>
      <c r="FI67" s="197"/>
      <c r="FJ67" s="197"/>
      <c r="FK67" s="197"/>
      <c r="FL67" s="197"/>
      <c r="FM67" s="197"/>
      <c r="FN67" s="197"/>
      <c r="FO67" s="197"/>
      <c r="FP67" s="197"/>
      <c r="FQ67" s="197"/>
      <c r="FR67" s="197"/>
      <c r="FS67" s="197"/>
      <c r="FT67" s="197"/>
      <c r="FU67" s="197"/>
      <c r="FV67" s="197"/>
      <c r="FW67" s="197"/>
      <c r="FX67" s="197"/>
      <c r="FY67" s="197"/>
      <c r="FZ67" s="197"/>
      <c r="GA67" s="197"/>
      <c r="GB67" s="197"/>
      <c r="GC67" s="197"/>
      <c r="GD67" s="197"/>
      <c r="GE67" s="197"/>
      <c r="GF67" s="197"/>
      <c r="GG67" s="197"/>
      <c r="GH67" s="197"/>
      <c r="GI67" s="197"/>
      <c r="GJ67" s="197"/>
      <c r="GK67" s="197"/>
      <c r="GL67" s="197"/>
      <c r="GM67" s="197"/>
      <c r="GN67" s="197"/>
      <c r="GO67" s="197"/>
      <c r="GP67" s="197"/>
      <c r="GQ67" s="197"/>
      <c r="GR67" s="197"/>
      <c r="GS67" s="197"/>
      <c r="GT67" s="197"/>
      <c r="GU67" s="197"/>
      <c r="GV67" s="197"/>
      <c r="GW67" s="197"/>
      <c r="GX67" s="197"/>
      <c r="GY67" s="197"/>
      <c r="GZ67" s="197"/>
      <c r="HA67" s="197"/>
      <c r="HB67" s="197"/>
      <c r="HC67" s="197"/>
      <c r="HD67" s="197"/>
      <c r="HE67" s="197"/>
      <c r="HF67" s="197"/>
      <c r="HG67" s="197"/>
      <c r="HH67" s="197"/>
      <c r="HI67" s="197"/>
      <c r="HJ67" s="197"/>
      <c r="HK67" s="197"/>
      <c r="HL67" s="197"/>
      <c r="HM67" s="197"/>
      <c r="HN67" s="197"/>
      <c r="HO67" s="197"/>
      <c r="HP67" s="197"/>
      <c r="HQ67" s="197"/>
      <c r="HR67" s="197"/>
      <c r="HS67" s="197"/>
      <c r="HT67" s="197"/>
      <c r="HU67" s="197"/>
      <c r="HV67" s="197"/>
      <c r="HW67" s="197"/>
      <c r="HX67" s="197"/>
      <c r="HY67" s="197"/>
      <c r="HZ67" s="197"/>
      <c r="IA67" s="197"/>
      <c r="IB67" s="197"/>
      <c r="IC67" s="197"/>
      <c r="ID67" s="197"/>
      <c r="IE67" s="197"/>
      <c r="IF67" s="197"/>
      <c r="IG67" s="197"/>
      <c r="IH67" s="197"/>
      <c r="II67" s="197"/>
      <c r="IJ67" s="197"/>
      <c r="IK67" s="197"/>
      <c r="IL67" s="197"/>
      <c r="IM67" s="197"/>
      <c r="IN67" s="197"/>
      <c r="IO67" s="197"/>
      <c r="IP67" s="197"/>
      <c r="IQ67" s="197"/>
      <c r="IR67" s="197"/>
      <c r="IS67" s="197"/>
      <c r="IT67" s="197"/>
      <c r="IU67" s="197"/>
      <c r="IV67" s="197"/>
      <c r="IW67" s="197"/>
    </row>
    <row r="68" spans="1:257" s="689" customFormat="1" ht="12.75" customHeight="1" thickBot="1" x14ac:dyDescent="0.3">
      <c r="A68" s="710"/>
      <c r="B68" s="710">
        <v>7</v>
      </c>
      <c r="C68" s="1121" t="s">
        <v>437</v>
      </c>
      <c r="D68" s="1122"/>
      <c r="E68" s="367"/>
      <c r="F68" s="368"/>
      <c r="G68" s="213"/>
      <c r="H68" s="213"/>
      <c r="I68" s="347"/>
      <c r="J68" s="369"/>
      <c r="K68" s="370"/>
      <c r="L68" s="371"/>
      <c r="M68" s="711">
        <f>L69</f>
        <v>1</v>
      </c>
      <c r="N68" s="712"/>
      <c r="O68" s="713"/>
      <c r="P68" s="231"/>
      <c r="Q68" s="687"/>
      <c r="R68" s="687"/>
      <c r="S68" s="687"/>
      <c r="T68" s="687"/>
      <c r="U68" s="687"/>
      <c r="V68" s="687"/>
      <c r="W68" s="687"/>
      <c r="X68" s="687"/>
      <c r="Y68" s="687"/>
      <c r="Z68" s="687"/>
      <c r="AA68" s="687"/>
      <c r="AB68" s="687"/>
      <c r="AC68" s="687"/>
      <c r="AD68" s="687"/>
      <c r="AE68" s="687"/>
      <c r="AF68" s="687"/>
      <c r="AG68" s="687"/>
      <c r="AH68" s="687"/>
      <c r="AI68" s="687"/>
      <c r="AJ68" s="687"/>
      <c r="AK68" s="687"/>
      <c r="AL68" s="687"/>
      <c r="AM68" s="687"/>
      <c r="AN68" s="687"/>
      <c r="AO68" s="687"/>
      <c r="AP68" s="687"/>
      <c r="AQ68" s="687"/>
      <c r="AR68" s="687"/>
      <c r="AS68" s="687"/>
      <c r="AT68" s="687"/>
      <c r="AU68" s="687"/>
      <c r="AV68" s="687"/>
      <c r="AW68" s="687"/>
      <c r="AX68" s="687"/>
      <c r="AY68" s="687"/>
      <c r="AZ68" s="687"/>
      <c r="BA68" s="687"/>
      <c r="BB68" s="687"/>
      <c r="BC68" s="687"/>
      <c r="BD68" s="687"/>
      <c r="BE68" s="687"/>
      <c r="BF68" s="687"/>
      <c r="BG68" s="687"/>
      <c r="BH68" s="687"/>
      <c r="BI68" s="687"/>
      <c r="BJ68" s="687"/>
      <c r="BK68" s="687"/>
      <c r="BL68" s="687"/>
      <c r="BM68" s="687"/>
      <c r="BN68" s="687"/>
      <c r="BO68" s="687"/>
      <c r="BP68" s="687"/>
      <c r="BQ68" s="687"/>
      <c r="BR68" s="687"/>
      <c r="BS68" s="687"/>
      <c r="BT68" s="687"/>
      <c r="BU68" s="687"/>
      <c r="BV68" s="687"/>
      <c r="BW68" s="687"/>
      <c r="BX68" s="687"/>
      <c r="BY68" s="687"/>
      <c r="BZ68" s="687"/>
      <c r="CA68" s="687"/>
      <c r="CB68" s="687"/>
      <c r="CC68" s="687"/>
      <c r="CD68" s="687"/>
      <c r="CE68" s="687"/>
      <c r="CF68" s="687"/>
      <c r="CG68" s="687"/>
      <c r="CH68" s="687"/>
      <c r="CI68" s="687"/>
      <c r="CJ68" s="687"/>
      <c r="CK68" s="687"/>
      <c r="CL68" s="687"/>
      <c r="CM68" s="687"/>
      <c r="CN68" s="687"/>
      <c r="CO68" s="687"/>
      <c r="CP68" s="687"/>
      <c r="CQ68" s="687"/>
      <c r="CR68" s="687"/>
      <c r="CS68" s="687"/>
      <c r="CT68" s="687"/>
      <c r="CU68" s="687"/>
      <c r="CV68" s="687"/>
      <c r="CW68" s="687"/>
      <c r="CX68" s="687"/>
      <c r="CY68" s="687"/>
      <c r="CZ68" s="687"/>
      <c r="DA68" s="687"/>
      <c r="DB68" s="687"/>
      <c r="DC68" s="687"/>
      <c r="DD68" s="687"/>
      <c r="DE68" s="687"/>
      <c r="DF68" s="687"/>
      <c r="DG68" s="687"/>
      <c r="DH68" s="687"/>
      <c r="DI68" s="687"/>
      <c r="DJ68" s="687"/>
      <c r="DK68" s="687"/>
      <c r="DL68" s="687"/>
      <c r="DM68" s="687"/>
      <c r="DN68" s="687"/>
      <c r="DO68" s="687"/>
      <c r="DP68" s="687"/>
      <c r="DQ68" s="687"/>
      <c r="DR68" s="687"/>
      <c r="DS68" s="687"/>
      <c r="DT68" s="687"/>
      <c r="DU68" s="687"/>
      <c r="DV68" s="687"/>
      <c r="DW68" s="687"/>
      <c r="DX68" s="687"/>
      <c r="DY68" s="687"/>
      <c r="DZ68" s="687"/>
      <c r="EA68" s="687"/>
      <c r="EB68" s="687"/>
      <c r="EC68" s="687"/>
      <c r="ED68" s="687"/>
      <c r="EE68" s="687"/>
      <c r="EF68" s="687"/>
      <c r="EG68" s="687"/>
      <c r="EH68" s="687"/>
      <c r="EI68" s="687"/>
      <c r="EJ68" s="687"/>
      <c r="EK68" s="687"/>
      <c r="EL68" s="687"/>
      <c r="EM68" s="687"/>
      <c r="EN68" s="687"/>
      <c r="EO68" s="687"/>
      <c r="EP68" s="687"/>
      <c r="EQ68" s="687"/>
      <c r="ER68" s="687"/>
      <c r="ES68" s="687"/>
      <c r="ET68" s="687"/>
      <c r="EU68" s="687"/>
      <c r="EV68" s="687"/>
      <c r="EW68" s="687"/>
      <c r="EX68" s="687"/>
      <c r="EY68" s="687"/>
      <c r="EZ68" s="687"/>
      <c r="FA68" s="687"/>
      <c r="FB68" s="687"/>
      <c r="FC68" s="687"/>
      <c r="FD68" s="687"/>
      <c r="FE68" s="687"/>
      <c r="FF68" s="687"/>
      <c r="FG68" s="687"/>
      <c r="FH68" s="687"/>
      <c r="FI68" s="687"/>
      <c r="FJ68" s="687"/>
      <c r="FK68" s="687"/>
      <c r="FL68" s="687"/>
      <c r="FM68" s="687"/>
      <c r="FN68" s="687"/>
      <c r="FO68" s="687"/>
      <c r="FP68" s="687"/>
      <c r="FQ68" s="687"/>
      <c r="FR68" s="687"/>
      <c r="FS68" s="687"/>
      <c r="FT68" s="687"/>
      <c r="FU68" s="687"/>
      <c r="FV68" s="687"/>
      <c r="FW68" s="687"/>
      <c r="FX68" s="687"/>
      <c r="FY68" s="687"/>
      <c r="FZ68" s="687"/>
      <c r="GA68" s="687"/>
      <c r="GB68" s="687"/>
      <c r="GC68" s="687"/>
      <c r="GD68" s="687"/>
      <c r="GE68" s="687"/>
      <c r="GF68" s="687"/>
      <c r="GG68" s="687"/>
      <c r="GH68" s="687"/>
      <c r="GI68" s="687"/>
      <c r="GJ68" s="687"/>
      <c r="GK68" s="687"/>
      <c r="GL68" s="687"/>
      <c r="GM68" s="687"/>
      <c r="GN68" s="687"/>
      <c r="GO68" s="687"/>
      <c r="GP68" s="687"/>
      <c r="GQ68" s="687"/>
      <c r="GR68" s="687"/>
      <c r="GS68" s="687"/>
      <c r="GT68" s="687"/>
      <c r="GU68" s="687"/>
      <c r="GV68" s="687"/>
      <c r="GW68" s="687"/>
      <c r="GX68" s="687"/>
      <c r="GY68" s="687"/>
      <c r="GZ68" s="687"/>
      <c r="HA68" s="687"/>
      <c r="HB68" s="687"/>
      <c r="HC68" s="687"/>
      <c r="HD68" s="687"/>
      <c r="HE68" s="687"/>
      <c r="HF68" s="687"/>
      <c r="HG68" s="687"/>
      <c r="HH68" s="687"/>
      <c r="HI68" s="687"/>
      <c r="HJ68" s="687"/>
      <c r="HK68" s="687"/>
      <c r="HL68" s="687"/>
      <c r="HM68" s="687"/>
      <c r="HN68" s="687"/>
      <c r="HO68" s="687"/>
      <c r="HP68" s="687"/>
      <c r="HQ68" s="687"/>
      <c r="HR68" s="687"/>
      <c r="HS68" s="687"/>
      <c r="HT68" s="687"/>
      <c r="HU68" s="687"/>
      <c r="HV68" s="687"/>
      <c r="HW68" s="687"/>
      <c r="HX68" s="687"/>
      <c r="HY68" s="687"/>
      <c r="HZ68" s="687"/>
      <c r="IA68" s="687"/>
      <c r="IB68" s="687"/>
      <c r="IC68" s="687"/>
      <c r="ID68" s="687"/>
      <c r="IE68" s="687"/>
      <c r="IF68" s="687"/>
      <c r="IG68" s="687"/>
      <c r="IH68" s="687"/>
      <c r="II68" s="687"/>
      <c r="IJ68" s="687"/>
      <c r="IK68" s="687"/>
      <c r="IL68" s="687"/>
      <c r="IM68" s="687"/>
      <c r="IN68" s="687"/>
      <c r="IO68" s="687"/>
      <c r="IP68" s="687"/>
      <c r="IQ68" s="687"/>
      <c r="IR68" s="687"/>
      <c r="IS68" s="687"/>
      <c r="IT68" s="687"/>
      <c r="IU68" s="687"/>
      <c r="IV68" s="687"/>
      <c r="IW68" s="687"/>
    </row>
    <row r="69" spans="1:257" s="689" customFormat="1" ht="144" x14ac:dyDescent="0.25">
      <c r="A69" s="255"/>
      <c r="B69" s="255"/>
      <c r="C69" s="521" t="s">
        <v>438</v>
      </c>
      <c r="D69" s="521" t="s">
        <v>439</v>
      </c>
      <c r="E69" s="521" t="s">
        <v>440</v>
      </c>
      <c r="F69" s="521" t="s">
        <v>441</v>
      </c>
      <c r="G69" s="514" t="s">
        <v>401</v>
      </c>
      <c r="H69" s="267">
        <v>4</v>
      </c>
      <c r="I69" s="342">
        <v>4</v>
      </c>
      <c r="J69" s="372">
        <v>1</v>
      </c>
      <c r="K69" s="709">
        <v>4</v>
      </c>
      <c r="L69" s="55">
        <v>1</v>
      </c>
      <c r="M69" s="699"/>
      <c r="N69" s="108" t="s">
        <v>1019</v>
      </c>
      <c r="O69" s="197"/>
      <c r="P69" s="197"/>
      <c r="Q69" s="687"/>
      <c r="R69" s="687"/>
      <c r="S69" s="687"/>
      <c r="T69" s="687"/>
      <c r="U69" s="687"/>
      <c r="V69" s="687"/>
      <c r="W69" s="687"/>
      <c r="X69" s="687"/>
      <c r="Y69" s="687"/>
      <c r="Z69" s="687"/>
      <c r="AA69" s="687"/>
      <c r="AB69" s="687"/>
      <c r="AC69" s="687"/>
      <c r="AD69" s="687"/>
      <c r="AE69" s="687"/>
      <c r="AF69" s="687"/>
      <c r="AG69" s="687"/>
      <c r="AH69" s="687"/>
      <c r="AI69" s="687"/>
      <c r="AJ69" s="687"/>
      <c r="AK69" s="687"/>
      <c r="AL69" s="687"/>
      <c r="AM69" s="687"/>
      <c r="AN69" s="687"/>
      <c r="AO69" s="687"/>
      <c r="AP69" s="687"/>
      <c r="AQ69" s="687"/>
      <c r="AR69" s="687"/>
      <c r="AS69" s="687"/>
      <c r="AT69" s="687"/>
      <c r="AU69" s="687"/>
      <c r="AV69" s="687"/>
      <c r="AW69" s="687"/>
      <c r="AX69" s="687"/>
      <c r="AY69" s="687"/>
      <c r="AZ69" s="687"/>
      <c r="BA69" s="687"/>
      <c r="BB69" s="687"/>
      <c r="BC69" s="687"/>
      <c r="BD69" s="687"/>
      <c r="BE69" s="687"/>
      <c r="BF69" s="687"/>
      <c r="BG69" s="687"/>
      <c r="BH69" s="687"/>
      <c r="BI69" s="687"/>
      <c r="BJ69" s="687"/>
      <c r="BK69" s="687"/>
      <c r="BL69" s="687"/>
      <c r="BM69" s="687"/>
      <c r="BN69" s="687"/>
      <c r="BO69" s="687"/>
      <c r="BP69" s="687"/>
      <c r="BQ69" s="687"/>
      <c r="BR69" s="687"/>
      <c r="BS69" s="687"/>
      <c r="BT69" s="687"/>
      <c r="BU69" s="687"/>
      <c r="BV69" s="687"/>
      <c r="BW69" s="687"/>
      <c r="BX69" s="687"/>
      <c r="BY69" s="687"/>
      <c r="BZ69" s="687"/>
      <c r="CA69" s="687"/>
      <c r="CB69" s="687"/>
      <c r="CC69" s="687"/>
      <c r="CD69" s="687"/>
      <c r="CE69" s="687"/>
      <c r="CF69" s="687"/>
      <c r="CG69" s="687"/>
      <c r="CH69" s="687"/>
      <c r="CI69" s="687"/>
      <c r="CJ69" s="687"/>
      <c r="CK69" s="687"/>
      <c r="CL69" s="687"/>
      <c r="CM69" s="687"/>
      <c r="CN69" s="687"/>
      <c r="CO69" s="687"/>
      <c r="CP69" s="687"/>
      <c r="CQ69" s="687"/>
      <c r="CR69" s="687"/>
      <c r="CS69" s="687"/>
      <c r="CT69" s="687"/>
      <c r="CU69" s="687"/>
      <c r="CV69" s="687"/>
      <c r="CW69" s="687"/>
      <c r="CX69" s="687"/>
      <c r="CY69" s="687"/>
      <c r="CZ69" s="687"/>
      <c r="DA69" s="687"/>
      <c r="DB69" s="687"/>
      <c r="DC69" s="687"/>
      <c r="DD69" s="687"/>
      <c r="DE69" s="687"/>
      <c r="DF69" s="687"/>
      <c r="DG69" s="687"/>
      <c r="DH69" s="687"/>
      <c r="DI69" s="687"/>
      <c r="DJ69" s="687"/>
      <c r="DK69" s="687"/>
      <c r="DL69" s="687"/>
      <c r="DM69" s="687"/>
      <c r="DN69" s="687"/>
      <c r="DO69" s="687"/>
      <c r="DP69" s="687"/>
      <c r="DQ69" s="687"/>
      <c r="DR69" s="687"/>
      <c r="DS69" s="687"/>
      <c r="DT69" s="687"/>
      <c r="DU69" s="687"/>
      <c r="DV69" s="687"/>
      <c r="DW69" s="687"/>
      <c r="DX69" s="687"/>
      <c r="DY69" s="687"/>
      <c r="DZ69" s="687"/>
      <c r="EA69" s="687"/>
      <c r="EB69" s="687"/>
      <c r="EC69" s="687"/>
      <c r="ED69" s="687"/>
      <c r="EE69" s="687"/>
      <c r="EF69" s="687"/>
      <c r="EG69" s="687"/>
      <c r="EH69" s="687"/>
      <c r="EI69" s="687"/>
      <c r="EJ69" s="687"/>
      <c r="EK69" s="687"/>
      <c r="EL69" s="687"/>
      <c r="EM69" s="687"/>
      <c r="EN69" s="687"/>
      <c r="EO69" s="687"/>
      <c r="EP69" s="687"/>
      <c r="EQ69" s="687"/>
      <c r="ER69" s="687"/>
      <c r="ES69" s="687"/>
      <c r="ET69" s="687"/>
      <c r="EU69" s="687"/>
      <c r="EV69" s="687"/>
      <c r="EW69" s="687"/>
      <c r="EX69" s="687"/>
      <c r="EY69" s="687"/>
      <c r="EZ69" s="687"/>
      <c r="FA69" s="687"/>
      <c r="FB69" s="687"/>
      <c r="FC69" s="687"/>
      <c r="FD69" s="687"/>
      <c r="FE69" s="687"/>
      <c r="FF69" s="687"/>
      <c r="FG69" s="687"/>
      <c r="FH69" s="687"/>
      <c r="FI69" s="687"/>
      <c r="FJ69" s="687"/>
      <c r="FK69" s="687"/>
      <c r="FL69" s="687"/>
      <c r="FM69" s="687"/>
      <c r="FN69" s="687"/>
      <c r="FO69" s="687"/>
      <c r="FP69" s="687"/>
      <c r="FQ69" s="687"/>
      <c r="FR69" s="687"/>
      <c r="FS69" s="687"/>
      <c r="FT69" s="687"/>
      <c r="FU69" s="687"/>
      <c r="FV69" s="687"/>
      <c r="FW69" s="687"/>
      <c r="FX69" s="687"/>
      <c r="FY69" s="687"/>
      <c r="FZ69" s="687"/>
      <c r="GA69" s="687"/>
      <c r="GB69" s="687"/>
      <c r="GC69" s="687"/>
      <c r="GD69" s="687"/>
      <c r="GE69" s="687"/>
      <c r="GF69" s="687"/>
      <c r="GG69" s="687"/>
      <c r="GH69" s="687"/>
      <c r="GI69" s="687"/>
      <c r="GJ69" s="687"/>
      <c r="GK69" s="687"/>
      <c r="GL69" s="687"/>
      <c r="GM69" s="687"/>
      <c r="GN69" s="687"/>
      <c r="GO69" s="687"/>
      <c r="GP69" s="687"/>
      <c r="GQ69" s="687"/>
      <c r="GR69" s="687"/>
      <c r="GS69" s="687"/>
      <c r="GT69" s="687"/>
      <c r="GU69" s="687"/>
      <c r="GV69" s="687"/>
      <c r="GW69" s="687"/>
      <c r="GX69" s="687"/>
      <c r="GY69" s="687"/>
      <c r="GZ69" s="687"/>
      <c r="HA69" s="687"/>
      <c r="HB69" s="687"/>
      <c r="HC69" s="687"/>
      <c r="HD69" s="687"/>
      <c r="HE69" s="687"/>
      <c r="HF69" s="687"/>
      <c r="HG69" s="687"/>
      <c r="HH69" s="687"/>
      <c r="HI69" s="687"/>
      <c r="HJ69" s="687"/>
      <c r="HK69" s="687"/>
      <c r="HL69" s="687"/>
      <c r="HM69" s="687"/>
      <c r="HN69" s="687"/>
      <c r="HO69" s="687"/>
      <c r="HP69" s="687"/>
      <c r="HQ69" s="687"/>
      <c r="HR69" s="687"/>
      <c r="HS69" s="687"/>
      <c r="HT69" s="687"/>
      <c r="HU69" s="687"/>
      <c r="HV69" s="687"/>
      <c r="HW69" s="687"/>
      <c r="HX69" s="687"/>
      <c r="HY69" s="687"/>
      <c r="HZ69" s="687"/>
      <c r="IA69" s="687"/>
      <c r="IB69" s="687"/>
      <c r="IC69" s="687"/>
      <c r="ID69" s="687"/>
      <c r="IE69" s="687"/>
      <c r="IF69" s="687"/>
      <c r="IG69" s="687"/>
      <c r="IH69" s="687"/>
      <c r="II69" s="687"/>
      <c r="IJ69" s="687"/>
      <c r="IK69" s="687"/>
      <c r="IL69" s="687"/>
      <c r="IM69" s="687"/>
      <c r="IN69" s="687"/>
      <c r="IO69" s="687"/>
      <c r="IP69" s="687"/>
      <c r="IQ69" s="687"/>
      <c r="IR69" s="687"/>
      <c r="IS69" s="687"/>
      <c r="IT69" s="687"/>
      <c r="IU69" s="687"/>
      <c r="IV69" s="687"/>
      <c r="IW69" s="687"/>
    </row>
    <row r="70" spans="1:257" s="199" customFormat="1" x14ac:dyDescent="0.25">
      <c r="A70" s="318"/>
      <c r="B70" s="318">
        <v>8</v>
      </c>
      <c r="C70" s="237" t="s">
        <v>442</v>
      </c>
      <c r="D70" s="325"/>
      <c r="E70" s="325"/>
      <c r="F70" s="325"/>
      <c r="G70" s="101"/>
      <c r="H70" s="101"/>
      <c r="I70" s="347"/>
      <c r="J70" s="125"/>
      <c r="K70" s="373"/>
      <c r="L70" s="101"/>
      <c r="M70" s="714">
        <f>L71</f>
        <v>0.48599999999999999</v>
      </c>
      <c r="N70" s="231"/>
      <c r="O70" s="231"/>
      <c r="P70" s="231"/>
      <c r="Q70" s="687"/>
      <c r="R70" s="687"/>
      <c r="S70" s="687"/>
      <c r="T70" s="687"/>
      <c r="U70" s="687"/>
      <c r="V70" s="687"/>
      <c r="W70" s="687"/>
      <c r="X70" s="687"/>
      <c r="Y70" s="687"/>
      <c r="Z70" s="687"/>
      <c r="AA70" s="687"/>
      <c r="AB70" s="687"/>
      <c r="AC70" s="687"/>
      <c r="AD70" s="687"/>
      <c r="AE70" s="687"/>
      <c r="AF70" s="687"/>
      <c r="AG70" s="687"/>
      <c r="AH70" s="687"/>
      <c r="AI70" s="687"/>
      <c r="AJ70" s="687"/>
      <c r="AK70" s="687"/>
      <c r="AL70" s="688"/>
      <c r="AM70" s="197"/>
      <c r="AN70" s="197"/>
      <c r="AO70" s="197"/>
      <c r="AP70" s="197"/>
      <c r="AQ70" s="197"/>
      <c r="AR70" s="197"/>
      <c r="AS70" s="197"/>
      <c r="AT70" s="197"/>
      <c r="AU70" s="197"/>
      <c r="AV70" s="197"/>
      <c r="AW70" s="197"/>
      <c r="AX70" s="197"/>
      <c r="AY70" s="197"/>
      <c r="AZ70" s="197"/>
      <c r="BA70" s="197"/>
      <c r="BB70" s="197"/>
      <c r="BC70" s="197"/>
      <c r="BD70" s="197"/>
      <c r="BE70" s="197"/>
      <c r="BF70" s="197"/>
      <c r="BG70" s="197"/>
      <c r="BH70" s="197"/>
      <c r="BI70" s="197"/>
      <c r="BJ70" s="197"/>
      <c r="BK70" s="197"/>
      <c r="BL70" s="197"/>
      <c r="BM70" s="197"/>
      <c r="BN70" s="197"/>
      <c r="BO70" s="197"/>
      <c r="BP70" s="197"/>
      <c r="BQ70" s="197"/>
      <c r="BR70" s="197"/>
      <c r="BS70" s="197"/>
      <c r="BT70" s="197"/>
      <c r="BU70" s="197"/>
      <c r="BV70" s="197"/>
      <c r="BW70" s="197"/>
      <c r="BX70" s="197"/>
      <c r="BY70" s="197"/>
      <c r="BZ70" s="197"/>
      <c r="CA70" s="197"/>
      <c r="CB70" s="197"/>
      <c r="CC70" s="197"/>
      <c r="CD70" s="197"/>
      <c r="CE70" s="197"/>
      <c r="CF70" s="197"/>
      <c r="CG70" s="197"/>
      <c r="CH70" s="197"/>
      <c r="CI70" s="197"/>
      <c r="CJ70" s="197"/>
      <c r="CK70" s="197"/>
      <c r="CL70" s="197"/>
      <c r="CM70" s="197"/>
      <c r="CN70" s="197"/>
      <c r="CO70" s="197"/>
      <c r="CP70" s="197"/>
      <c r="CQ70" s="197"/>
      <c r="CR70" s="197"/>
      <c r="CS70" s="197"/>
      <c r="CT70" s="197"/>
      <c r="CU70" s="197"/>
      <c r="CV70" s="197"/>
      <c r="CW70" s="197"/>
      <c r="CX70" s="197"/>
      <c r="CY70" s="197"/>
      <c r="CZ70" s="197"/>
      <c r="DA70" s="197"/>
      <c r="DB70" s="197"/>
      <c r="DC70" s="197"/>
      <c r="DD70" s="197"/>
      <c r="DE70" s="197"/>
      <c r="DF70" s="197"/>
      <c r="DG70" s="197"/>
      <c r="DH70" s="197"/>
      <c r="DI70" s="197"/>
      <c r="DJ70" s="197"/>
      <c r="DK70" s="197"/>
      <c r="DL70" s="197"/>
      <c r="DM70" s="197"/>
      <c r="DN70" s="197"/>
      <c r="DO70" s="197"/>
      <c r="DP70" s="197"/>
      <c r="DQ70" s="197"/>
      <c r="DR70" s="197"/>
      <c r="DS70" s="197"/>
      <c r="DT70" s="197"/>
      <c r="DU70" s="197"/>
      <c r="DV70" s="197"/>
      <c r="DW70" s="197"/>
      <c r="DX70" s="197"/>
      <c r="DY70" s="197"/>
      <c r="DZ70" s="197"/>
      <c r="EA70" s="197"/>
      <c r="EB70" s="197"/>
      <c r="EC70" s="197"/>
      <c r="ED70" s="197"/>
      <c r="EE70" s="197"/>
      <c r="EF70" s="197"/>
      <c r="EG70" s="197"/>
      <c r="EH70" s="197"/>
      <c r="EI70" s="197"/>
      <c r="EJ70" s="197"/>
      <c r="EK70" s="197"/>
      <c r="EL70" s="197"/>
      <c r="EM70" s="197"/>
      <c r="EN70" s="197"/>
      <c r="EO70" s="197"/>
      <c r="EP70" s="197"/>
      <c r="EQ70" s="197"/>
      <c r="ER70" s="197"/>
      <c r="ES70" s="197"/>
      <c r="ET70" s="197"/>
      <c r="EU70" s="197"/>
      <c r="EV70" s="197"/>
      <c r="EW70" s="197"/>
      <c r="EX70" s="197"/>
      <c r="EY70" s="197"/>
      <c r="EZ70" s="197"/>
      <c r="FA70" s="197"/>
      <c r="FB70" s="197"/>
      <c r="FC70" s="197"/>
      <c r="FD70" s="197"/>
      <c r="FE70" s="197"/>
      <c r="FF70" s="197"/>
      <c r="FG70" s="197"/>
      <c r="FH70" s="197"/>
      <c r="FI70" s="197"/>
      <c r="FJ70" s="197"/>
      <c r="FK70" s="197"/>
      <c r="FL70" s="197"/>
      <c r="FM70" s="197"/>
      <c r="FN70" s="197"/>
      <c r="FO70" s="197"/>
      <c r="FP70" s="197"/>
      <c r="FQ70" s="197"/>
      <c r="FR70" s="197"/>
      <c r="FS70" s="197"/>
      <c r="FT70" s="197"/>
      <c r="FU70" s="197"/>
      <c r="FV70" s="197"/>
      <c r="FW70" s="197"/>
      <c r="FX70" s="197"/>
      <c r="FY70" s="197"/>
      <c r="FZ70" s="197"/>
      <c r="GA70" s="197"/>
      <c r="GB70" s="197"/>
      <c r="GC70" s="197"/>
      <c r="GD70" s="197"/>
      <c r="GE70" s="197"/>
      <c r="GF70" s="197"/>
      <c r="GG70" s="197"/>
      <c r="GH70" s="197"/>
      <c r="GI70" s="197"/>
      <c r="GJ70" s="197"/>
      <c r="GK70" s="197"/>
      <c r="GL70" s="197"/>
      <c r="GM70" s="197"/>
      <c r="GN70" s="197"/>
      <c r="GO70" s="197"/>
      <c r="GP70" s="197"/>
      <c r="GQ70" s="197"/>
      <c r="GR70" s="197"/>
      <c r="GS70" s="197"/>
      <c r="GT70" s="197"/>
      <c r="GU70" s="197"/>
      <c r="GV70" s="197"/>
      <c r="GW70" s="197"/>
      <c r="GX70" s="197"/>
      <c r="GY70" s="197"/>
      <c r="GZ70" s="197"/>
      <c r="HA70" s="197"/>
      <c r="HB70" s="197"/>
      <c r="HC70" s="197"/>
      <c r="HD70" s="197"/>
      <c r="HE70" s="197"/>
      <c r="HF70" s="197"/>
      <c r="HG70" s="197"/>
      <c r="HH70" s="197"/>
      <c r="HI70" s="197"/>
      <c r="HJ70" s="197"/>
      <c r="HK70" s="197"/>
      <c r="HL70" s="197"/>
      <c r="HM70" s="197"/>
      <c r="HN70" s="197"/>
      <c r="HO70" s="197"/>
      <c r="HP70" s="197"/>
      <c r="HQ70" s="197"/>
      <c r="HR70" s="197"/>
      <c r="HS70" s="197"/>
      <c r="HT70" s="197"/>
      <c r="HU70" s="197"/>
      <c r="HV70" s="197"/>
      <c r="HW70" s="197"/>
      <c r="HX70" s="197"/>
      <c r="HY70" s="197"/>
      <c r="HZ70" s="197"/>
      <c r="IA70" s="197"/>
      <c r="IB70" s="197"/>
      <c r="IC70" s="197"/>
      <c r="ID70" s="197"/>
      <c r="IE70" s="197"/>
      <c r="IF70" s="197"/>
      <c r="IG70" s="197"/>
      <c r="IH70" s="197"/>
      <c r="II70" s="197"/>
      <c r="IJ70" s="197"/>
      <c r="IK70" s="197"/>
      <c r="IL70" s="197"/>
      <c r="IM70" s="197"/>
      <c r="IN70" s="197"/>
      <c r="IO70" s="197"/>
      <c r="IP70" s="197"/>
      <c r="IQ70" s="197"/>
      <c r="IR70" s="197"/>
      <c r="IS70" s="197"/>
      <c r="IT70" s="197"/>
      <c r="IU70" s="197"/>
      <c r="IV70" s="197"/>
      <c r="IW70" s="197"/>
    </row>
    <row r="71" spans="1:257" s="199" customFormat="1" ht="96" x14ac:dyDescent="0.25">
      <c r="A71" s="318"/>
      <c r="B71" s="318"/>
      <c r="C71" s="43" t="s">
        <v>443</v>
      </c>
      <c r="D71" s="605" t="s">
        <v>444</v>
      </c>
      <c r="E71" s="43" t="s">
        <v>445</v>
      </c>
      <c r="F71" s="43" t="s">
        <v>446</v>
      </c>
      <c r="G71" s="43" t="s">
        <v>647</v>
      </c>
      <c r="H71" s="43">
        <v>1124</v>
      </c>
      <c r="I71" s="342">
        <v>1124</v>
      </c>
      <c r="J71" s="266">
        <v>1</v>
      </c>
      <c r="K71" s="698">
        <v>547</v>
      </c>
      <c r="L71" s="55">
        <v>0.48599999999999999</v>
      </c>
      <c r="M71" s="715"/>
      <c r="N71" s="108" t="s">
        <v>1020</v>
      </c>
      <c r="O71" s="198" t="s">
        <v>1021</v>
      </c>
      <c r="P71" s="198" t="s">
        <v>1022</v>
      </c>
      <c r="Q71" s="687"/>
      <c r="R71" s="687"/>
      <c r="S71" s="687"/>
      <c r="T71" s="687"/>
      <c r="U71" s="687"/>
      <c r="V71" s="687"/>
      <c r="W71" s="687"/>
      <c r="X71" s="687"/>
      <c r="Y71" s="687"/>
      <c r="Z71" s="687"/>
      <c r="AA71" s="687"/>
      <c r="AB71" s="687"/>
      <c r="AC71" s="687"/>
      <c r="AD71" s="687"/>
      <c r="AE71" s="687"/>
      <c r="AF71" s="687"/>
      <c r="AG71" s="687"/>
      <c r="AH71" s="687"/>
      <c r="AI71" s="687"/>
      <c r="AJ71" s="687"/>
      <c r="AK71" s="687"/>
      <c r="AL71" s="688"/>
      <c r="AM71" s="197"/>
      <c r="AN71" s="197"/>
      <c r="AO71" s="197"/>
      <c r="AP71" s="197"/>
      <c r="AQ71" s="197"/>
      <c r="AR71" s="197"/>
      <c r="AS71" s="197"/>
      <c r="AT71" s="197"/>
      <c r="AU71" s="197"/>
      <c r="AV71" s="197"/>
      <c r="AW71" s="197"/>
      <c r="AX71" s="197"/>
      <c r="AY71" s="197"/>
      <c r="AZ71" s="197"/>
      <c r="BA71" s="197"/>
      <c r="BB71" s="197"/>
      <c r="BC71" s="197"/>
      <c r="BD71" s="197"/>
      <c r="BE71" s="197"/>
      <c r="BF71" s="197"/>
      <c r="BG71" s="197"/>
      <c r="BH71" s="197"/>
      <c r="BI71" s="197"/>
      <c r="BJ71" s="197"/>
      <c r="BK71" s="197"/>
      <c r="BL71" s="197"/>
      <c r="BM71" s="197"/>
      <c r="BN71" s="197"/>
      <c r="BO71" s="197"/>
      <c r="BP71" s="197"/>
      <c r="BQ71" s="197"/>
      <c r="BR71" s="197"/>
      <c r="BS71" s="197"/>
      <c r="BT71" s="197"/>
      <c r="BU71" s="197"/>
      <c r="BV71" s="197"/>
      <c r="BW71" s="197"/>
      <c r="BX71" s="197"/>
      <c r="BY71" s="197"/>
      <c r="BZ71" s="197"/>
      <c r="CA71" s="197"/>
      <c r="CB71" s="197"/>
      <c r="CC71" s="197"/>
      <c r="CD71" s="197"/>
      <c r="CE71" s="197"/>
      <c r="CF71" s="197"/>
      <c r="CG71" s="197"/>
      <c r="CH71" s="197"/>
      <c r="CI71" s="197"/>
      <c r="CJ71" s="197"/>
      <c r="CK71" s="197"/>
      <c r="CL71" s="197"/>
      <c r="CM71" s="197"/>
      <c r="CN71" s="197"/>
      <c r="CO71" s="197"/>
      <c r="CP71" s="197"/>
      <c r="CQ71" s="197"/>
      <c r="CR71" s="197"/>
      <c r="CS71" s="197"/>
      <c r="CT71" s="197"/>
      <c r="CU71" s="197"/>
      <c r="CV71" s="197"/>
      <c r="CW71" s="197"/>
      <c r="CX71" s="197"/>
      <c r="CY71" s="197"/>
      <c r="CZ71" s="197"/>
      <c r="DA71" s="197"/>
      <c r="DB71" s="197"/>
      <c r="DC71" s="197"/>
      <c r="DD71" s="197"/>
      <c r="DE71" s="197"/>
      <c r="DF71" s="197"/>
      <c r="DG71" s="197"/>
      <c r="DH71" s="197"/>
      <c r="DI71" s="197"/>
      <c r="DJ71" s="197"/>
      <c r="DK71" s="197"/>
      <c r="DL71" s="197"/>
      <c r="DM71" s="197"/>
      <c r="DN71" s="197"/>
      <c r="DO71" s="197"/>
      <c r="DP71" s="197"/>
      <c r="DQ71" s="197"/>
      <c r="DR71" s="197"/>
      <c r="DS71" s="197"/>
      <c r="DT71" s="197"/>
      <c r="DU71" s="197"/>
      <c r="DV71" s="197"/>
      <c r="DW71" s="197"/>
      <c r="DX71" s="197"/>
      <c r="DY71" s="197"/>
      <c r="DZ71" s="197"/>
      <c r="EA71" s="197"/>
      <c r="EB71" s="197"/>
      <c r="EC71" s="197"/>
      <c r="ED71" s="197"/>
      <c r="EE71" s="197"/>
      <c r="EF71" s="197"/>
      <c r="EG71" s="197"/>
      <c r="EH71" s="197"/>
      <c r="EI71" s="197"/>
      <c r="EJ71" s="197"/>
      <c r="EK71" s="197"/>
      <c r="EL71" s="197"/>
      <c r="EM71" s="197"/>
      <c r="EN71" s="197"/>
      <c r="EO71" s="197"/>
      <c r="EP71" s="197"/>
      <c r="EQ71" s="197"/>
      <c r="ER71" s="197"/>
      <c r="ES71" s="197"/>
      <c r="ET71" s="197"/>
      <c r="EU71" s="197"/>
      <c r="EV71" s="197"/>
      <c r="EW71" s="197"/>
      <c r="EX71" s="197"/>
      <c r="EY71" s="197"/>
      <c r="EZ71" s="197"/>
      <c r="FA71" s="197"/>
      <c r="FB71" s="197"/>
      <c r="FC71" s="197"/>
      <c r="FD71" s="197"/>
      <c r="FE71" s="197"/>
      <c r="FF71" s="197"/>
      <c r="FG71" s="197"/>
      <c r="FH71" s="197"/>
      <c r="FI71" s="197"/>
      <c r="FJ71" s="197"/>
      <c r="FK71" s="197"/>
      <c r="FL71" s="197"/>
      <c r="FM71" s="197"/>
      <c r="FN71" s="197"/>
      <c r="FO71" s="197"/>
      <c r="FP71" s="197"/>
      <c r="FQ71" s="197"/>
      <c r="FR71" s="197"/>
      <c r="FS71" s="197"/>
      <c r="FT71" s="197"/>
      <c r="FU71" s="197"/>
      <c r="FV71" s="197"/>
      <c r="FW71" s="197"/>
      <c r="FX71" s="197"/>
      <c r="FY71" s="197"/>
      <c r="FZ71" s="197"/>
      <c r="GA71" s="197"/>
      <c r="GB71" s="197"/>
      <c r="GC71" s="197"/>
      <c r="GD71" s="197"/>
      <c r="GE71" s="197"/>
      <c r="GF71" s="197"/>
      <c r="GG71" s="197"/>
      <c r="GH71" s="197"/>
      <c r="GI71" s="197"/>
      <c r="GJ71" s="197"/>
      <c r="GK71" s="197"/>
      <c r="GL71" s="197"/>
      <c r="GM71" s="197"/>
      <c r="GN71" s="197"/>
      <c r="GO71" s="197"/>
      <c r="GP71" s="197"/>
      <c r="GQ71" s="197"/>
      <c r="GR71" s="197"/>
      <c r="GS71" s="197"/>
      <c r="GT71" s="197"/>
      <c r="GU71" s="197"/>
      <c r="GV71" s="197"/>
      <c r="GW71" s="197"/>
      <c r="GX71" s="197"/>
      <c r="GY71" s="197"/>
      <c r="GZ71" s="197"/>
      <c r="HA71" s="197"/>
      <c r="HB71" s="197"/>
      <c r="HC71" s="197"/>
      <c r="HD71" s="197"/>
      <c r="HE71" s="197"/>
      <c r="HF71" s="197"/>
      <c r="HG71" s="197"/>
      <c r="HH71" s="197"/>
      <c r="HI71" s="197"/>
      <c r="HJ71" s="197"/>
      <c r="HK71" s="197"/>
      <c r="HL71" s="197"/>
      <c r="HM71" s="197"/>
      <c r="HN71" s="197"/>
      <c r="HO71" s="197"/>
      <c r="HP71" s="197"/>
      <c r="HQ71" s="197"/>
      <c r="HR71" s="197"/>
      <c r="HS71" s="197"/>
      <c r="HT71" s="197"/>
      <c r="HU71" s="197"/>
      <c r="HV71" s="197"/>
      <c r="HW71" s="197"/>
      <c r="HX71" s="197"/>
      <c r="HY71" s="197"/>
      <c r="HZ71" s="197"/>
      <c r="IA71" s="197"/>
      <c r="IB71" s="197"/>
      <c r="IC71" s="197"/>
      <c r="ID71" s="197"/>
      <c r="IE71" s="197"/>
      <c r="IF71" s="197"/>
      <c r="IG71" s="197"/>
      <c r="IH71" s="197"/>
      <c r="II71" s="197"/>
      <c r="IJ71" s="197"/>
      <c r="IK71" s="197"/>
      <c r="IL71" s="197"/>
      <c r="IM71" s="197"/>
      <c r="IN71" s="197"/>
      <c r="IO71" s="197"/>
      <c r="IP71" s="197"/>
      <c r="IQ71" s="197"/>
      <c r="IR71" s="197"/>
      <c r="IS71" s="197"/>
      <c r="IT71" s="197"/>
      <c r="IU71" s="197"/>
      <c r="IV71" s="197"/>
      <c r="IW71" s="197"/>
    </row>
    <row r="72" spans="1:257" s="200" customFormat="1" ht="24" x14ac:dyDescent="0.2">
      <c r="A72" s="374"/>
      <c r="B72" s="257" t="s">
        <v>210</v>
      </c>
      <c r="C72" s="338" t="s">
        <v>447</v>
      </c>
      <c r="D72" s="88"/>
      <c r="E72" s="375"/>
      <c r="F72" s="375"/>
      <c r="G72" s="376"/>
      <c r="H72" s="376"/>
      <c r="I72" s="313"/>
      <c r="J72" s="377"/>
      <c r="K72" s="378"/>
      <c r="L72" s="313"/>
      <c r="M72" s="716">
        <f>SUM(M73:M91)/4</f>
        <v>0.83469791570456575</v>
      </c>
      <c r="N72" s="229"/>
      <c r="O72" s="229"/>
      <c r="P72" s="229"/>
      <c r="Q72" s="464"/>
      <c r="R72" s="464"/>
      <c r="S72" s="464"/>
      <c r="T72" s="464"/>
      <c r="U72" s="464"/>
      <c r="V72" s="464"/>
      <c r="W72" s="464"/>
      <c r="X72" s="464"/>
      <c r="Y72" s="464"/>
      <c r="Z72" s="464"/>
      <c r="AA72" s="464"/>
      <c r="AB72" s="464"/>
      <c r="AC72" s="464"/>
      <c r="AD72" s="464"/>
      <c r="AE72" s="464"/>
      <c r="AF72" s="464"/>
      <c r="AG72" s="464"/>
      <c r="AH72" s="464"/>
      <c r="AI72" s="464"/>
      <c r="AJ72" s="464"/>
      <c r="AK72" s="464"/>
      <c r="AL72" s="717"/>
      <c r="AM72" s="217"/>
      <c r="AN72" s="217"/>
      <c r="AO72" s="217"/>
      <c r="AP72" s="217"/>
      <c r="AQ72" s="217"/>
      <c r="AR72" s="217"/>
      <c r="AS72" s="217"/>
      <c r="AT72" s="217"/>
      <c r="AU72" s="217"/>
      <c r="AV72" s="217"/>
      <c r="AW72" s="217"/>
      <c r="AX72" s="217"/>
      <c r="AY72" s="217"/>
      <c r="AZ72" s="217"/>
      <c r="BA72" s="217"/>
      <c r="BB72" s="217"/>
      <c r="BC72" s="217"/>
      <c r="BD72" s="217"/>
      <c r="BE72" s="217"/>
      <c r="BF72" s="217"/>
      <c r="BG72" s="217"/>
      <c r="BH72" s="217"/>
      <c r="BI72" s="217"/>
      <c r="BJ72" s="217"/>
      <c r="BK72" s="217"/>
      <c r="BL72" s="217"/>
      <c r="BM72" s="217"/>
      <c r="BN72" s="217"/>
      <c r="BO72" s="217"/>
      <c r="BP72" s="217"/>
      <c r="BQ72" s="217"/>
      <c r="BR72" s="217"/>
      <c r="BS72" s="217"/>
      <c r="BT72" s="217"/>
      <c r="BU72" s="217"/>
      <c r="BV72" s="217"/>
      <c r="BW72" s="217"/>
      <c r="BX72" s="217"/>
      <c r="BY72" s="217"/>
      <c r="BZ72" s="217"/>
      <c r="CA72" s="217"/>
      <c r="CB72" s="217"/>
      <c r="CC72" s="217"/>
      <c r="CD72" s="217"/>
      <c r="CE72" s="217"/>
      <c r="CF72" s="217"/>
      <c r="CG72" s="217"/>
      <c r="CH72" s="217"/>
      <c r="CI72" s="217"/>
      <c r="CJ72" s="217"/>
      <c r="CK72" s="217"/>
      <c r="CL72" s="217"/>
      <c r="CM72" s="217"/>
      <c r="CN72" s="217"/>
      <c r="CO72" s="217"/>
      <c r="CP72" s="217"/>
      <c r="CQ72" s="217"/>
      <c r="CR72" s="217"/>
      <c r="CS72" s="217"/>
      <c r="CT72" s="217"/>
      <c r="CU72" s="217"/>
      <c r="CV72" s="217"/>
      <c r="CW72" s="217"/>
      <c r="CX72" s="217"/>
      <c r="CY72" s="217"/>
      <c r="CZ72" s="217"/>
      <c r="DA72" s="217"/>
      <c r="DB72" s="217"/>
      <c r="DC72" s="217"/>
      <c r="DD72" s="217"/>
      <c r="DE72" s="217"/>
      <c r="DF72" s="217"/>
      <c r="DG72" s="217"/>
      <c r="DH72" s="217"/>
      <c r="DI72" s="217"/>
      <c r="DJ72" s="217"/>
      <c r="DK72" s="217"/>
      <c r="DL72" s="217"/>
      <c r="DM72" s="217"/>
      <c r="DN72" s="217"/>
      <c r="DO72" s="217"/>
      <c r="DP72" s="217"/>
      <c r="DQ72" s="217"/>
      <c r="DR72" s="217"/>
      <c r="DS72" s="217"/>
      <c r="DT72" s="217"/>
      <c r="DU72" s="217"/>
      <c r="DV72" s="217"/>
      <c r="DW72" s="217"/>
      <c r="DX72" s="217"/>
      <c r="DY72" s="217"/>
      <c r="DZ72" s="217"/>
      <c r="EA72" s="217"/>
      <c r="EB72" s="217"/>
      <c r="EC72" s="217"/>
      <c r="ED72" s="217"/>
      <c r="EE72" s="217"/>
      <c r="EF72" s="217"/>
      <c r="EG72" s="217"/>
      <c r="EH72" s="217"/>
      <c r="EI72" s="217"/>
      <c r="EJ72" s="217"/>
      <c r="EK72" s="217"/>
      <c r="EL72" s="217"/>
      <c r="EM72" s="217"/>
      <c r="EN72" s="217"/>
      <c r="EO72" s="217"/>
      <c r="EP72" s="217"/>
      <c r="EQ72" s="217"/>
      <c r="ER72" s="217"/>
      <c r="ES72" s="217"/>
      <c r="ET72" s="217"/>
      <c r="EU72" s="217"/>
      <c r="EV72" s="217"/>
      <c r="EW72" s="217"/>
      <c r="EX72" s="217"/>
      <c r="EY72" s="217"/>
      <c r="EZ72" s="217"/>
      <c r="FA72" s="217"/>
      <c r="FB72" s="217"/>
      <c r="FC72" s="217"/>
      <c r="FD72" s="217"/>
      <c r="FE72" s="217"/>
      <c r="FF72" s="217"/>
      <c r="FG72" s="217"/>
      <c r="FH72" s="217"/>
      <c r="FI72" s="217"/>
      <c r="FJ72" s="217"/>
      <c r="FK72" s="217"/>
      <c r="FL72" s="217"/>
      <c r="FM72" s="217"/>
      <c r="FN72" s="217"/>
      <c r="FO72" s="217"/>
      <c r="FP72" s="217"/>
      <c r="FQ72" s="217"/>
      <c r="FR72" s="217"/>
      <c r="FS72" s="217"/>
      <c r="FT72" s="217"/>
      <c r="FU72" s="217"/>
      <c r="FV72" s="217"/>
      <c r="FW72" s="217"/>
      <c r="FX72" s="217"/>
      <c r="FY72" s="217"/>
      <c r="FZ72" s="217"/>
      <c r="GA72" s="217"/>
      <c r="GB72" s="217"/>
      <c r="GC72" s="217"/>
      <c r="GD72" s="217"/>
      <c r="GE72" s="217"/>
      <c r="GF72" s="217"/>
      <c r="GG72" s="217"/>
      <c r="GH72" s="217"/>
      <c r="GI72" s="217"/>
      <c r="GJ72" s="217"/>
      <c r="GK72" s="217"/>
      <c r="GL72" s="217"/>
      <c r="GM72" s="217"/>
      <c r="GN72" s="217"/>
      <c r="GO72" s="217"/>
      <c r="GP72" s="217"/>
      <c r="GQ72" s="217"/>
      <c r="GR72" s="217"/>
      <c r="GS72" s="217"/>
      <c r="GT72" s="217"/>
      <c r="GU72" s="217"/>
      <c r="GV72" s="217"/>
      <c r="GW72" s="217"/>
      <c r="GX72" s="217"/>
      <c r="GY72" s="217"/>
      <c r="GZ72" s="217"/>
      <c r="HA72" s="217"/>
      <c r="HB72" s="217"/>
      <c r="HC72" s="217"/>
      <c r="HD72" s="217"/>
      <c r="HE72" s="217"/>
      <c r="HF72" s="217"/>
      <c r="HG72" s="217"/>
      <c r="HH72" s="217"/>
      <c r="HI72" s="217"/>
      <c r="HJ72" s="217"/>
      <c r="HK72" s="217"/>
      <c r="HL72" s="217"/>
      <c r="HM72" s="217"/>
      <c r="HN72" s="217"/>
      <c r="HO72" s="217"/>
      <c r="HP72" s="217"/>
      <c r="HQ72" s="217"/>
      <c r="HR72" s="217"/>
      <c r="HS72" s="217"/>
      <c r="HT72" s="217"/>
      <c r="HU72" s="217"/>
      <c r="HV72" s="217"/>
      <c r="HW72" s="217"/>
      <c r="HX72" s="217"/>
      <c r="HY72" s="217"/>
      <c r="HZ72" s="217"/>
      <c r="IA72" s="217"/>
      <c r="IB72" s="217"/>
      <c r="IC72" s="217"/>
      <c r="ID72" s="217"/>
      <c r="IE72" s="217"/>
      <c r="IF72" s="217"/>
      <c r="IG72" s="217"/>
      <c r="IH72" s="217"/>
      <c r="II72" s="217"/>
      <c r="IJ72" s="217"/>
      <c r="IK72" s="217"/>
      <c r="IL72" s="217"/>
      <c r="IM72" s="217"/>
      <c r="IN72" s="217"/>
      <c r="IO72" s="217"/>
      <c r="IP72" s="217"/>
      <c r="IQ72" s="217"/>
      <c r="IR72" s="217"/>
      <c r="IS72" s="217"/>
      <c r="IT72" s="217"/>
      <c r="IU72" s="217"/>
      <c r="IV72" s="217"/>
      <c r="IW72" s="217"/>
    </row>
    <row r="73" spans="1:257" s="217" customFormat="1" ht="23.25" customHeight="1" x14ac:dyDescent="0.2">
      <c r="A73" s="374"/>
      <c r="B73" s="718">
        <v>1</v>
      </c>
      <c r="C73" s="379" t="s">
        <v>448</v>
      </c>
      <c r="D73" s="339"/>
      <c r="E73" s="375"/>
      <c r="F73" s="375"/>
      <c r="G73" s="313"/>
      <c r="H73" s="313"/>
      <c r="I73" s="313"/>
      <c r="J73" s="377"/>
      <c r="K73" s="378"/>
      <c r="L73" s="313"/>
      <c r="M73" s="207">
        <f>L74</f>
        <v>1</v>
      </c>
      <c r="N73" s="229"/>
      <c r="O73" s="229"/>
      <c r="P73" s="229"/>
      <c r="Q73" s="464"/>
      <c r="R73" s="464"/>
      <c r="S73" s="464"/>
      <c r="T73" s="464"/>
      <c r="U73" s="464"/>
      <c r="V73" s="464"/>
      <c r="W73" s="464"/>
      <c r="X73" s="464"/>
      <c r="Y73" s="464"/>
      <c r="Z73" s="464"/>
      <c r="AA73" s="464"/>
      <c r="AB73" s="464"/>
      <c r="AC73" s="464"/>
      <c r="AD73" s="464"/>
      <c r="AE73" s="464"/>
      <c r="AF73" s="464"/>
      <c r="AG73" s="464"/>
      <c r="AH73" s="464"/>
      <c r="AI73" s="464"/>
      <c r="AJ73" s="464"/>
      <c r="AK73" s="464"/>
      <c r="AL73" s="717"/>
    </row>
    <row r="74" spans="1:257" s="689" customFormat="1" ht="60" customHeight="1" x14ac:dyDescent="0.25">
      <c r="A74" s="1100"/>
      <c r="B74" s="1100"/>
      <c r="C74" s="1123" t="s">
        <v>449</v>
      </c>
      <c r="D74" s="537" t="s">
        <v>450</v>
      </c>
      <c r="E74" s="522" t="s">
        <v>763</v>
      </c>
      <c r="F74" s="1146" t="s">
        <v>764</v>
      </c>
      <c r="G74" s="1132" t="s">
        <v>416</v>
      </c>
      <c r="H74" s="1069">
        <v>8334</v>
      </c>
      <c r="I74" s="1154">
        <v>8334</v>
      </c>
      <c r="J74" s="1138">
        <v>1</v>
      </c>
      <c r="K74" s="1157">
        <v>8334</v>
      </c>
      <c r="L74" s="1141">
        <v>1</v>
      </c>
      <c r="M74" s="1091"/>
      <c r="N74" s="1196" t="s">
        <v>1190</v>
      </c>
      <c r="O74" s="1196"/>
      <c r="P74" s="1196"/>
      <c r="Q74" s="687"/>
      <c r="R74" s="687"/>
      <c r="S74" s="687"/>
      <c r="T74" s="687"/>
      <c r="U74" s="687"/>
      <c r="V74" s="687"/>
      <c r="W74" s="687"/>
      <c r="X74" s="687"/>
      <c r="Y74" s="687"/>
      <c r="Z74" s="687"/>
      <c r="AA74" s="687"/>
      <c r="AB74" s="687"/>
      <c r="AC74" s="687"/>
      <c r="AD74" s="687"/>
      <c r="AE74" s="687"/>
      <c r="AF74" s="687"/>
      <c r="AG74" s="687"/>
      <c r="AH74" s="687"/>
      <c r="AI74" s="687"/>
      <c r="AJ74" s="687"/>
      <c r="AK74" s="687"/>
      <c r="AL74" s="687"/>
      <c r="AM74" s="687"/>
      <c r="AN74" s="687"/>
      <c r="AO74" s="687"/>
      <c r="AP74" s="687"/>
      <c r="AQ74" s="687"/>
      <c r="AR74" s="687"/>
      <c r="AS74" s="687"/>
      <c r="AT74" s="687"/>
      <c r="AU74" s="687"/>
      <c r="AV74" s="687"/>
      <c r="AW74" s="687"/>
      <c r="AX74" s="687"/>
      <c r="AY74" s="687"/>
      <c r="AZ74" s="687"/>
      <c r="BA74" s="687"/>
      <c r="BB74" s="687"/>
      <c r="BC74" s="687"/>
      <c r="BD74" s="687"/>
      <c r="BE74" s="687"/>
      <c r="BF74" s="687"/>
      <c r="BG74" s="687"/>
      <c r="BH74" s="687"/>
      <c r="BI74" s="687"/>
      <c r="BJ74" s="687"/>
      <c r="BK74" s="687"/>
      <c r="BL74" s="687"/>
      <c r="BM74" s="687"/>
      <c r="BN74" s="687"/>
      <c r="BO74" s="687"/>
      <c r="BP74" s="687"/>
      <c r="BQ74" s="687"/>
      <c r="BR74" s="687"/>
      <c r="BS74" s="687"/>
      <c r="BT74" s="687"/>
      <c r="BU74" s="687"/>
      <c r="BV74" s="687"/>
      <c r="BW74" s="687"/>
      <c r="BX74" s="687"/>
      <c r="BY74" s="687"/>
      <c r="BZ74" s="687"/>
      <c r="CA74" s="687"/>
      <c r="CB74" s="687"/>
      <c r="CC74" s="687"/>
      <c r="CD74" s="687"/>
      <c r="CE74" s="687"/>
      <c r="CF74" s="687"/>
      <c r="CG74" s="687"/>
      <c r="CH74" s="687"/>
      <c r="CI74" s="687"/>
      <c r="CJ74" s="687"/>
      <c r="CK74" s="687"/>
      <c r="CL74" s="687"/>
      <c r="CM74" s="687"/>
      <c r="CN74" s="687"/>
      <c r="CO74" s="687"/>
      <c r="CP74" s="687"/>
      <c r="CQ74" s="687"/>
      <c r="CR74" s="687"/>
      <c r="CS74" s="687"/>
      <c r="CT74" s="687"/>
      <c r="CU74" s="687"/>
      <c r="CV74" s="687"/>
      <c r="CW74" s="687"/>
      <c r="CX74" s="687"/>
      <c r="CY74" s="687"/>
      <c r="CZ74" s="687"/>
      <c r="DA74" s="687"/>
      <c r="DB74" s="687"/>
      <c r="DC74" s="687"/>
      <c r="DD74" s="687"/>
      <c r="DE74" s="687"/>
      <c r="DF74" s="687"/>
      <c r="DG74" s="687"/>
      <c r="DH74" s="687"/>
      <c r="DI74" s="687"/>
      <c r="DJ74" s="687"/>
      <c r="DK74" s="687"/>
      <c r="DL74" s="687"/>
      <c r="DM74" s="687"/>
      <c r="DN74" s="687"/>
      <c r="DO74" s="687"/>
      <c r="DP74" s="687"/>
      <c r="DQ74" s="687"/>
      <c r="DR74" s="687"/>
      <c r="DS74" s="687"/>
      <c r="DT74" s="687"/>
      <c r="DU74" s="687"/>
      <c r="DV74" s="687"/>
      <c r="DW74" s="687"/>
      <c r="DX74" s="687"/>
      <c r="DY74" s="687"/>
      <c r="DZ74" s="687"/>
      <c r="EA74" s="687"/>
      <c r="EB74" s="687"/>
      <c r="EC74" s="687"/>
      <c r="ED74" s="687"/>
      <c r="EE74" s="687"/>
      <c r="EF74" s="687"/>
      <c r="EG74" s="687"/>
      <c r="EH74" s="687"/>
      <c r="EI74" s="687"/>
      <c r="EJ74" s="687"/>
      <c r="EK74" s="687"/>
      <c r="EL74" s="687"/>
      <c r="EM74" s="687"/>
      <c r="EN74" s="687"/>
      <c r="EO74" s="687"/>
      <c r="EP74" s="687"/>
      <c r="EQ74" s="687"/>
      <c r="ER74" s="687"/>
      <c r="ES74" s="687"/>
      <c r="ET74" s="687"/>
      <c r="EU74" s="687"/>
      <c r="EV74" s="687"/>
      <c r="EW74" s="687"/>
      <c r="EX74" s="687"/>
      <c r="EY74" s="687"/>
      <c r="EZ74" s="687"/>
      <c r="FA74" s="687"/>
      <c r="FB74" s="687"/>
      <c r="FC74" s="687"/>
      <c r="FD74" s="687"/>
      <c r="FE74" s="687"/>
      <c r="FF74" s="687"/>
      <c r="FG74" s="687"/>
      <c r="FH74" s="687"/>
      <c r="FI74" s="687"/>
      <c r="FJ74" s="687"/>
      <c r="FK74" s="687"/>
      <c r="FL74" s="687"/>
      <c r="FM74" s="687"/>
      <c r="FN74" s="687"/>
      <c r="FO74" s="687"/>
      <c r="FP74" s="687"/>
      <c r="FQ74" s="687"/>
      <c r="FR74" s="687"/>
      <c r="FS74" s="687"/>
      <c r="FT74" s="687"/>
      <c r="FU74" s="687"/>
      <c r="FV74" s="687"/>
      <c r="FW74" s="687"/>
      <c r="FX74" s="687"/>
      <c r="FY74" s="687"/>
      <c r="FZ74" s="687"/>
      <c r="GA74" s="687"/>
      <c r="GB74" s="687"/>
      <c r="GC74" s="687"/>
      <c r="GD74" s="687"/>
      <c r="GE74" s="687"/>
      <c r="GF74" s="687"/>
      <c r="GG74" s="687"/>
      <c r="GH74" s="687"/>
      <c r="GI74" s="687"/>
      <c r="GJ74" s="687"/>
      <c r="GK74" s="687"/>
      <c r="GL74" s="687"/>
      <c r="GM74" s="687"/>
      <c r="GN74" s="687"/>
      <c r="GO74" s="687"/>
      <c r="GP74" s="687"/>
      <c r="GQ74" s="687"/>
      <c r="GR74" s="687"/>
      <c r="GS74" s="687"/>
      <c r="GT74" s="687"/>
      <c r="GU74" s="687"/>
      <c r="GV74" s="687"/>
      <c r="GW74" s="687"/>
      <c r="GX74" s="687"/>
      <c r="GY74" s="687"/>
      <c r="GZ74" s="687"/>
      <c r="HA74" s="687"/>
      <c r="HB74" s="687"/>
      <c r="HC74" s="687"/>
      <c r="HD74" s="687"/>
      <c r="HE74" s="687"/>
      <c r="HF74" s="687"/>
      <c r="HG74" s="687"/>
      <c r="HH74" s="687"/>
      <c r="HI74" s="687"/>
      <c r="HJ74" s="687"/>
      <c r="HK74" s="687"/>
      <c r="HL74" s="687"/>
      <c r="HM74" s="687"/>
      <c r="HN74" s="687"/>
      <c r="HO74" s="687"/>
      <c r="HP74" s="687"/>
      <c r="HQ74" s="687"/>
      <c r="HR74" s="687"/>
      <c r="HS74" s="687"/>
      <c r="HT74" s="687"/>
      <c r="HU74" s="687"/>
      <c r="HV74" s="687"/>
      <c r="HW74" s="687"/>
      <c r="HX74" s="687"/>
      <c r="HY74" s="687"/>
      <c r="HZ74" s="687"/>
      <c r="IA74" s="687"/>
      <c r="IB74" s="687"/>
      <c r="IC74" s="687"/>
      <c r="ID74" s="687"/>
      <c r="IE74" s="687"/>
      <c r="IF74" s="687"/>
      <c r="IG74" s="687"/>
      <c r="IH74" s="687"/>
      <c r="II74" s="687"/>
      <c r="IJ74" s="687"/>
      <c r="IK74" s="687"/>
      <c r="IL74" s="687"/>
      <c r="IM74" s="687"/>
      <c r="IN74" s="687"/>
      <c r="IO74" s="687"/>
      <c r="IP74" s="687"/>
      <c r="IQ74" s="687"/>
      <c r="IR74" s="687"/>
      <c r="IS74" s="687"/>
      <c r="IT74" s="687"/>
      <c r="IU74" s="687"/>
      <c r="IV74" s="687"/>
      <c r="IW74" s="687"/>
    </row>
    <row r="75" spans="1:257" s="689" customFormat="1" ht="32.25" customHeight="1" x14ac:dyDescent="0.25">
      <c r="A75" s="1101"/>
      <c r="B75" s="1101"/>
      <c r="C75" s="1124"/>
      <c r="D75" s="96" t="s">
        <v>451</v>
      </c>
      <c r="E75" s="1088" t="s">
        <v>452</v>
      </c>
      <c r="F75" s="1147"/>
      <c r="G75" s="1133"/>
      <c r="H75" s="1070"/>
      <c r="I75" s="1155"/>
      <c r="J75" s="1139"/>
      <c r="K75" s="1158"/>
      <c r="L75" s="1142"/>
      <c r="M75" s="1092"/>
      <c r="N75" s="1197"/>
      <c r="O75" s="1197"/>
      <c r="P75" s="1197"/>
      <c r="Q75" s="687"/>
      <c r="R75" s="687"/>
      <c r="S75" s="687"/>
      <c r="T75" s="687"/>
      <c r="U75" s="687"/>
      <c r="V75" s="687"/>
      <c r="W75" s="687"/>
      <c r="X75" s="687"/>
      <c r="Y75" s="687"/>
      <c r="Z75" s="687"/>
      <c r="AA75" s="687"/>
      <c r="AB75" s="687"/>
      <c r="AC75" s="687"/>
      <c r="AD75" s="687"/>
      <c r="AE75" s="687"/>
      <c r="AF75" s="687"/>
      <c r="AG75" s="687"/>
      <c r="AH75" s="687"/>
      <c r="AI75" s="687"/>
      <c r="AJ75" s="687"/>
      <c r="AK75" s="687"/>
      <c r="AL75" s="687"/>
      <c r="AM75" s="687"/>
      <c r="AN75" s="687"/>
      <c r="AO75" s="687"/>
      <c r="AP75" s="687"/>
      <c r="AQ75" s="687"/>
      <c r="AR75" s="687"/>
      <c r="AS75" s="687"/>
      <c r="AT75" s="687"/>
      <c r="AU75" s="687"/>
      <c r="AV75" s="687"/>
      <c r="AW75" s="687"/>
      <c r="AX75" s="687"/>
      <c r="AY75" s="687"/>
      <c r="AZ75" s="687"/>
      <c r="BA75" s="687"/>
      <c r="BB75" s="687"/>
      <c r="BC75" s="687"/>
      <c r="BD75" s="687"/>
      <c r="BE75" s="687"/>
      <c r="BF75" s="687"/>
      <c r="BG75" s="687"/>
      <c r="BH75" s="687"/>
      <c r="BI75" s="687"/>
      <c r="BJ75" s="687"/>
      <c r="BK75" s="687"/>
      <c r="BL75" s="687"/>
      <c r="BM75" s="687"/>
      <c r="BN75" s="687"/>
      <c r="BO75" s="687"/>
      <c r="BP75" s="687"/>
      <c r="BQ75" s="687"/>
      <c r="BR75" s="687"/>
      <c r="BS75" s="687"/>
      <c r="BT75" s="687"/>
      <c r="BU75" s="687"/>
      <c r="BV75" s="687"/>
      <c r="BW75" s="687"/>
      <c r="BX75" s="687"/>
      <c r="BY75" s="687"/>
      <c r="BZ75" s="687"/>
      <c r="CA75" s="687"/>
      <c r="CB75" s="687"/>
      <c r="CC75" s="687"/>
      <c r="CD75" s="687"/>
      <c r="CE75" s="687"/>
      <c r="CF75" s="687"/>
      <c r="CG75" s="687"/>
      <c r="CH75" s="687"/>
      <c r="CI75" s="687"/>
      <c r="CJ75" s="687"/>
      <c r="CK75" s="687"/>
      <c r="CL75" s="687"/>
      <c r="CM75" s="687"/>
      <c r="CN75" s="687"/>
      <c r="CO75" s="687"/>
      <c r="CP75" s="687"/>
      <c r="CQ75" s="687"/>
      <c r="CR75" s="687"/>
      <c r="CS75" s="687"/>
      <c r="CT75" s="687"/>
      <c r="CU75" s="687"/>
      <c r="CV75" s="687"/>
      <c r="CW75" s="687"/>
      <c r="CX75" s="687"/>
      <c r="CY75" s="687"/>
      <c r="CZ75" s="687"/>
      <c r="DA75" s="687"/>
      <c r="DB75" s="687"/>
      <c r="DC75" s="687"/>
      <c r="DD75" s="687"/>
      <c r="DE75" s="687"/>
      <c r="DF75" s="687"/>
      <c r="DG75" s="687"/>
      <c r="DH75" s="687"/>
      <c r="DI75" s="687"/>
      <c r="DJ75" s="687"/>
      <c r="DK75" s="687"/>
      <c r="DL75" s="687"/>
      <c r="DM75" s="687"/>
      <c r="DN75" s="687"/>
      <c r="DO75" s="687"/>
      <c r="DP75" s="687"/>
      <c r="DQ75" s="687"/>
      <c r="DR75" s="687"/>
      <c r="DS75" s="687"/>
      <c r="DT75" s="687"/>
      <c r="DU75" s="687"/>
      <c r="DV75" s="687"/>
      <c r="DW75" s="687"/>
      <c r="DX75" s="687"/>
      <c r="DY75" s="687"/>
      <c r="DZ75" s="687"/>
      <c r="EA75" s="687"/>
      <c r="EB75" s="687"/>
      <c r="EC75" s="687"/>
      <c r="ED75" s="687"/>
      <c r="EE75" s="687"/>
      <c r="EF75" s="687"/>
      <c r="EG75" s="687"/>
      <c r="EH75" s="687"/>
      <c r="EI75" s="687"/>
      <c r="EJ75" s="687"/>
      <c r="EK75" s="687"/>
      <c r="EL75" s="687"/>
      <c r="EM75" s="687"/>
      <c r="EN75" s="687"/>
      <c r="EO75" s="687"/>
      <c r="EP75" s="687"/>
      <c r="EQ75" s="687"/>
      <c r="ER75" s="687"/>
      <c r="ES75" s="687"/>
      <c r="ET75" s="687"/>
      <c r="EU75" s="687"/>
      <c r="EV75" s="687"/>
      <c r="EW75" s="687"/>
      <c r="EX75" s="687"/>
      <c r="EY75" s="687"/>
      <c r="EZ75" s="687"/>
      <c r="FA75" s="687"/>
      <c r="FB75" s="687"/>
      <c r="FC75" s="687"/>
      <c r="FD75" s="687"/>
      <c r="FE75" s="687"/>
      <c r="FF75" s="687"/>
      <c r="FG75" s="687"/>
      <c r="FH75" s="687"/>
      <c r="FI75" s="687"/>
      <c r="FJ75" s="687"/>
      <c r="FK75" s="687"/>
      <c r="FL75" s="687"/>
      <c r="FM75" s="687"/>
      <c r="FN75" s="687"/>
      <c r="FO75" s="687"/>
      <c r="FP75" s="687"/>
      <c r="FQ75" s="687"/>
      <c r="FR75" s="687"/>
      <c r="FS75" s="687"/>
      <c r="FT75" s="687"/>
      <c r="FU75" s="687"/>
      <c r="FV75" s="687"/>
      <c r="FW75" s="687"/>
      <c r="FX75" s="687"/>
      <c r="FY75" s="687"/>
      <c r="FZ75" s="687"/>
      <c r="GA75" s="687"/>
      <c r="GB75" s="687"/>
      <c r="GC75" s="687"/>
      <c r="GD75" s="687"/>
      <c r="GE75" s="687"/>
      <c r="GF75" s="687"/>
      <c r="GG75" s="687"/>
      <c r="GH75" s="687"/>
      <c r="GI75" s="687"/>
      <c r="GJ75" s="687"/>
      <c r="GK75" s="687"/>
      <c r="GL75" s="687"/>
      <c r="GM75" s="687"/>
      <c r="GN75" s="687"/>
      <c r="GO75" s="687"/>
      <c r="GP75" s="687"/>
      <c r="GQ75" s="687"/>
      <c r="GR75" s="687"/>
      <c r="GS75" s="687"/>
      <c r="GT75" s="687"/>
      <c r="GU75" s="687"/>
      <c r="GV75" s="687"/>
      <c r="GW75" s="687"/>
      <c r="GX75" s="687"/>
      <c r="GY75" s="687"/>
      <c r="GZ75" s="687"/>
      <c r="HA75" s="687"/>
      <c r="HB75" s="687"/>
      <c r="HC75" s="687"/>
      <c r="HD75" s="687"/>
      <c r="HE75" s="687"/>
      <c r="HF75" s="687"/>
      <c r="HG75" s="687"/>
      <c r="HH75" s="687"/>
      <c r="HI75" s="687"/>
      <c r="HJ75" s="687"/>
      <c r="HK75" s="687"/>
      <c r="HL75" s="687"/>
      <c r="HM75" s="687"/>
      <c r="HN75" s="687"/>
      <c r="HO75" s="687"/>
      <c r="HP75" s="687"/>
      <c r="HQ75" s="687"/>
      <c r="HR75" s="687"/>
      <c r="HS75" s="687"/>
      <c r="HT75" s="687"/>
      <c r="HU75" s="687"/>
      <c r="HV75" s="687"/>
      <c r="HW75" s="687"/>
      <c r="HX75" s="687"/>
      <c r="HY75" s="687"/>
      <c r="HZ75" s="687"/>
      <c r="IA75" s="687"/>
      <c r="IB75" s="687"/>
      <c r="IC75" s="687"/>
      <c r="ID75" s="687"/>
      <c r="IE75" s="687"/>
      <c r="IF75" s="687"/>
      <c r="IG75" s="687"/>
      <c r="IH75" s="687"/>
      <c r="II75" s="687"/>
      <c r="IJ75" s="687"/>
      <c r="IK75" s="687"/>
      <c r="IL75" s="687"/>
      <c r="IM75" s="687"/>
      <c r="IN75" s="687"/>
      <c r="IO75" s="687"/>
      <c r="IP75" s="687"/>
      <c r="IQ75" s="687"/>
      <c r="IR75" s="687"/>
      <c r="IS75" s="687"/>
      <c r="IT75" s="687"/>
      <c r="IU75" s="687"/>
      <c r="IV75" s="687"/>
      <c r="IW75" s="687"/>
    </row>
    <row r="76" spans="1:257" s="689" customFormat="1" ht="34.5" customHeight="1" x14ac:dyDescent="0.25">
      <c r="A76" s="1101"/>
      <c r="B76" s="1101"/>
      <c r="C76" s="1124"/>
      <c r="D76" s="96" t="s">
        <v>453</v>
      </c>
      <c r="E76" s="1089"/>
      <c r="F76" s="1147"/>
      <c r="G76" s="1133"/>
      <c r="H76" s="1070"/>
      <c r="I76" s="1155"/>
      <c r="J76" s="1139"/>
      <c r="K76" s="1158"/>
      <c r="L76" s="1142"/>
      <c r="M76" s="1092"/>
      <c r="N76" s="1197"/>
      <c r="O76" s="1197"/>
      <c r="P76" s="1197"/>
      <c r="Q76" s="687"/>
      <c r="R76" s="687"/>
      <c r="S76" s="687"/>
      <c r="T76" s="687"/>
      <c r="U76" s="687"/>
      <c r="V76" s="687"/>
      <c r="W76" s="687"/>
      <c r="X76" s="687"/>
      <c r="Y76" s="687"/>
      <c r="Z76" s="687"/>
      <c r="AA76" s="687"/>
      <c r="AB76" s="687"/>
      <c r="AC76" s="687"/>
      <c r="AD76" s="687"/>
      <c r="AE76" s="687"/>
      <c r="AF76" s="687"/>
      <c r="AG76" s="687"/>
      <c r="AH76" s="687"/>
      <c r="AI76" s="687"/>
      <c r="AJ76" s="687"/>
      <c r="AK76" s="687"/>
      <c r="AL76" s="687"/>
      <c r="AM76" s="687"/>
      <c r="AN76" s="687"/>
      <c r="AO76" s="687"/>
      <c r="AP76" s="687"/>
      <c r="AQ76" s="687"/>
      <c r="AR76" s="687"/>
      <c r="AS76" s="687"/>
      <c r="AT76" s="687"/>
      <c r="AU76" s="687"/>
      <c r="AV76" s="687"/>
      <c r="AW76" s="687"/>
      <c r="AX76" s="687"/>
      <c r="AY76" s="687"/>
      <c r="AZ76" s="687"/>
      <c r="BA76" s="687"/>
      <c r="BB76" s="687"/>
      <c r="BC76" s="687"/>
      <c r="BD76" s="687"/>
      <c r="BE76" s="687"/>
      <c r="BF76" s="687"/>
      <c r="BG76" s="687"/>
      <c r="BH76" s="687"/>
      <c r="BI76" s="687"/>
      <c r="BJ76" s="687"/>
      <c r="BK76" s="687"/>
      <c r="BL76" s="687"/>
      <c r="BM76" s="687"/>
      <c r="BN76" s="687"/>
      <c r="BO76" s="687"/>
      <c r="BP76" s="687"/>
      <c r="BQ76" s="687"/>
      <c r="BR76" s="687"/>
      <c r="BS76" s="687"/>
      <c r="BT76" s="687"/>
      <c r="BU76" s="687"/>
      <c r="BV76" s="687"/>
      <c r="BW76" s="687"/>
      <c r="BX76" s="687"/>
      <c r="BY76" s="687"/>
      <c r="BZ76" s="687"/>
      <c r="CA76" s="687"/>
      <c r="CB76" s="687"/>
      <c r="CC76" s="687"/>
      <c r="CD76" s="687"/>
      <c r="CE76" s="687"/>
      <c r="CF76" s="687"/>
      <c r="CG76" s="687"/>
      <c r="CH76" s="687"/>
      <c r="CI76" s="687"/>
      <c r="CJ76" s="687"/>
      <c r="CK76" s="687"/>
      <c r="CL76" s="687"/>
      <c r="CM76" s="687"/>
      <c r="CN76" s="687"/>
      <c r="CO76" s="687"/>
      <c r="CP76" s="687"/>
      <c r="CQ76" s="687"/>
      <c r="CR76" s="687"/>
      <c r="CS76" s="687"/>
      <c r="CT76" s="687"/>
      <c r="CU76" s="687"/>
      <c r="CV76" s="687"/>
      <c r="CW76" s="687"/>
      <c r="CX76" s="687"/>
      <c r="CY76" s="687"/>
      <c r="CZ76" s="687"/>
      <c r="DA76" s="687"/>
      <c r="DB76" s="687"/>
      <c r="DC76" s="687"/>
      <c r="DD76" s="687"/>
      <c r="DE76" s="687"/>
      <c r="DF76" s="687"/>
      <c r="DG76" s="687"/>
      <c r="DH76" s="687"/>
      <c r="DI76" s="687"/>
      <c r="DJ76" s="687"/>
      <c r="DK76" s="687"/>
      <c r="DL76" s="687"/>
      <c r="DM76" s="687"/>
      <c r="DN76" s="687"/>
      <c r="DO76" s="687"/>
      <c r="DP76" s="687"/>
      <c r="DQ76" s="687"/>
      <c r="DR76" s="687"/>
      <c r="DS76" s="687"/>
      <c r="DT76" s="687"/>
      <c r="DU76" s="687"/>
      <c r="DV76" s="687"/>
      <c r="DW76" s="687"/>
      <c r="DX76" s="687"/>
      <c r="DY76" s="687"/>
      <c r="DZ76" s="687"/>
      <c r="EA76" s="687"/>
      <c r="EB76" s="687"/>
      <c r="EC76" s="687"/>
      <c r="ED76" s="687"/>
      <c r="EE76" s="687"/>
      <c r="EF76" s="687"/>
      <c r="EG76" s="687"/>
      <c r="EH76" s="687"/>
      <c r="EI76" s="687"/>
      <c r="EJ76" s="687"/>
      <c r="EK76" s="687"/>
      <c r="EL76" s="687"/>
      <c r="EM76" s="687"/>
      <c r="EN76" s="687"/>
      <c r="EO76" s="687"/>
      <c r="EP76" s="687"/>
      <c r="EQ76" s="687"/>
      <c r="ER76" s="687"/>
      <c r="ES76" s="687"/>
      <c r="ET76" s="687"/>
      <c r="EU76" s="687"/>
      <c r="EV76" s="687"/>
      <c r="EW76" s="687"/>
      <c r="EX76" s="687"/>
      <c r="EY76" s="687"/>
      <c r="EZ76" s="687"/>
      <c r="FA76" s="687"/>
      <c r="FB76" s="687"/>
      <c r="FC76" s="687"/>
      <c r="FD76" s="687"/>
      <c r="FE76" s="687"/>
      <c r="FF76" s="687"/>
      <c r="FG76" s="687"/>
      <c r="FH76" s="687"/>
      <c r="FI76" s="687"/>
      <c r="FJ76" s="687"/>
      <c r="FK76" s="687"/>
      <c r="FL76" s="687"/>
      <c r="FM76" s="687"/>
      <c r="FN76" s="687"/>
      <c r="FO76" s="687"/>
      <c r="FP76" s="687"/>
      <c r="FQ76" s="687"/>
      <c r="FR76" s="687"/>
      <c r="FS76" s="687"/>
      <c r="FT76" s="687"/>
      <c r="FU76" s="687"/>
      <c r="FV76" s="687"/>
      <c r="FW76" s="687"/>
      <c r="FX76" s="687"/>
      <c r="FY76" s="687"/>
      <c r="FZ76" s="687"/>
      <c r="GA76" s="687"/>
      <c r="GB76" s="687"/>
      <c r="GC76" s="687"/>
      <c r="GD76" s="687"/>
      <c r="GE76" s="687"/>
      <c r="GF76" s="687"/>
      <c r="GG76" s="687"/>
      <c r="GH76" s="687"/>
      <c r="GI76" s="687"/>
      <c r="GJ76" s="687"/>
      <c r="GK76" s="687"/>
      <c r="GL76" s="687"/>
      <c r="GM76" s="687"/>
      <c r="GN76" s="687"/>
      <c r="GO76" s="687"/>
      <c r="GP76" s="687"/>
      <c r="GQ76" s="687"/>
      <c r="GR76" s="687"/>
      <c r="GS76" s="687"/>
      <c r="GT76" s="687"/>
      <c r="GU76" s="687"/>
      <c r="GV76" s="687"/>
      <c r="GW76" s="687"/>
      <c r="GX76" s="687"/>
      <c r="GY76" s="687"/>
      <c r="GZ76" s="687"/>
      <c r="HA76" s="687"/>
      <c r="HB76" s="687"/>
      <c r="HC76" s="687"/>
      <c r="HD76" s="687"/>
      <c r="HE76" s="687"/>
      <c r="HF76" s="687"/>
      <c r="HG76" s="687"/>
      <c r="HH76" s="687"/>
      <c r="HI76" s="687"/>
      <c r="HJ76" s="687"/>
      <c r="HK76" s="687"/>
      <c r="HL76" s="687"/>
      <c r="HM76" s="687"/>
      <c r="HN76" s="687"/>
      <c r="HO76" s="687"/>
      <c r="HP76" s="687"/>
      <c r="HQ76" s="687"/>
      <c r="HR76" s="687"/>
      <c r="HS76" s="687"/>
      <c r="HT76" s="687"/>
      <c r="HU76" s="687"/>
      <c r="HV76" s="687"/>
      <c r="HW76" s="687"/>
      <c r="HX76" s="687"/>
      <c r="HY76" s="687"/>
      <c r="HZ76" s="687"/>
      <c r="IA76" s="687"/>
      <c r="IB76" s="687"/>
      <c r="IC76" s="687"/>
      <c r="ID76" s="687"/>
      <c r="IE76" s="687"/>
      <c r="IF76" s="687"/>
      <c r="IG76" s="687"/>
      <c r="IH76" s="687"/>
      <c r="II76" s="687"/>
      <c r="IJ76" s="687"/>
      <c r="IK76" s="687"/>
      <c r="IL76" s="687"/>
      <c r="IM76" s="687"/>
      <c r="IN76" s="687"/>
      <c r="IO76" s="687"/>
      <c r="IP76" s="687"/>
      <c r="IQ76" s="687"/>
      <c r="IR76" s="687"/>
      <c r="IS76" s="687"/>
      <c r="IT76" s="687"/>
      <c r="IU76" s="687"/>
      <c r="IV76" s="687"/>
      <c r="IW76" s="687"/>
    </row>
    <row r="77" spans="1:257" s="689" customFormat="1" ht="21" customHeight="1" x14ac:dyDescent="0.25">
      <c r="A77" s="1101"/>
      <c r="B77" s="1101"/>
      <c r="C77" s="1124"/>
      <c r="D77" s="96" t="s">
        <v>454</v>
      </c>
      <c r="E77" s="1089"/>
      <c r="F77" s="1147"/>
      <c r="G77" s="1133"/>
      <c r="H77" s="1070"/>
      <c r="I77" s="1155"/>
      <c r="J77" s="1139"/>
      <c r="K77" s="1158"/>
      <c r="L77" s="1142"/>
      <c r="M77" s="1092"/>
      <c r="N77" s="1197"/>
      <c r="O77" s="1197"/>
      <c r="P77" s="1197"/>
      <c r="Q77" s="687"/>
      <c r="R77" s="687"/>
      <c r="S77" s="687"/>
      <c r="T77" s="687"/>
      <c r="U77" s="687"/>
      <c r="V77" s="687"/>
      <c r="W77" s="687"/>
      <c r="X77" s="687"/>
      <c r="Y77" s="687"/>
      <c r="Z77" s="687"/>
      <c r="AA77" s="687"/>
      <c r="AB77" s="687"/>
      <c r="AC77" s="687"/>
      <c r="AD77" s="687"/>
      <c r="AE77" s="687"/>
      <c r="AF77" s="687"/>
      <c r="AG77" s="687"/>
      <c r="AH77" s="687"/>
      <c r="AI77" s="687"/>
      <c r="AJ77" s="687"/>
      <c r="AK77" s="687"/>
      <c r="AL77" s="687"/>
      <c r="AM77" s="687"/>
      <c r="AN77" s="687"/>
      <c r="AO77" s="687"/>
      <c r="AP77" s="687"/>
      <c r="AQ77" s="687"/>
      <c r="AR77" s="687"/>
      <c r="AS77" s="687"/>
      <c r="AT77" s="687"/>
      <c r="AU77" s="687"/>
      <c r="AV77" s="687"/>
      <c r="AW77" s="687"/>
      <c r="AX77" s="687"/>
      <c r="AY77" s="687"/>
      <c r="AZ77" s="687"/>
      <c r="BA77" s="687"/>
      <c r="BB77" s="687"/>
      <c r="BC77" s="687"/>
      <c r="BD77" s="687"/>
      <c r="BE77" s="687"/>
      <c r="BF77" s="687"/>
      <c r="BG77" s="687"/>
      <c r="BH77" s="687"/>
      <c r="BI77" s="687"/>
      <c r="BJ77" s="687"/>
      <c r="BK77" s="687"/>
      <c r="BL77" s="687"/>
      <c r="BM77" s="687"/>
      <c r="BN77" s="687"/>
      <c r="BO77" s="687"/>
      <c r="BP77" s="687"/>
      <c r="BQ77" s="687"/>
      <c r="BR77" s="687"/>
      <c r="BS77" s="687"/>
      <c r="BT77" s="687"/>
      <c r="BU77" s="687"/>
      <c r="BV77" s="687"/>
      <c r="BW77" s="687"/>
      <c r="BX77" s="687"/>
      <c r="BY77" s="687"/>
      <c r="BZ77" s="687"/>
      <c r="CA77" s="687"/>
      <c r="CB77" s="687"/>
      <c r="CC77" s="687"/>
      <c r="CD77" s="687"/>
      <c r="CE77" s="687"/>
      <c r="CF77" s="687"/>
      <c r="CG77" s="687"/>
      <c r="CH77" s="687"/>
      <c r="CI77" s="687"/>
      <c r="CJ77" s="687"/>
      <c r="CK77" s="687"/>
      <c r="CL77" s="687"/>
      <c r="CM77" s="687"/>
      <c r="CN77" s="687"/>
      <c r="CO77" s="687"/>
      <c r="CP77" s="687"/>
      <c r="CQ77" s="687"/>
      <c r="CR77" s="687"/>
      <c r="CS77" s="687"/>
      <c r="CT77" s="687"/>
      <c r="CU77" s="687"/>
      <c r="CV77" s="687"/>
      <c r="CW77" s="687"/>
      <c r="CX77" s="687"/>
      <c r="CY77" s="687"/>
      <c r="CZ77" s="687"/>
      <c r="DA77" s="687"/>
      <c r="DB77" s="687"/>
      <c r="DC77" s="687"/>
      <c r="DD77" s="687"/>
      <c r="DE77" s="687"/>
      <c r="DF77" s="687"/>
      <c r="DG77" s="687"/>
      <c r="DH77" s="687"/>
      <c r="DI77" s="687"/>
      <c r="DJ77" s="687"/>
      <c r="DK77" s="687"/>
      <c r="DL77" s="687"/>
      <c r="DM77" s="687"/>
      <c r="DN77" s="687"/>
      <c r="DO77" s="687"/>
      <c r="DP77" s="687"/>
      <c r="DQ77" s="687"/>
      <c r="DR77" s="687"/>
      <c r="DS77" s="687"/>
      <c r="DT77" s="687"/>
      <c r="DU77" s="687"/>
      <c r="DV77" s="687"/>
      <c r="DW77" s="687"/>
      <c r="DX77" s="687"/>
      <c r="DY77" s="687"/>
      <c r="DZ77" s="687"/>
      <c r="EA77" s="687"/>
      <c r="EB77" s="687"/>
      <c r="EC77" s="687"/>
      <c r="ED77" s="687"/>
      <c r="EE77" s="687"/>
      <c r="EF77" s="687"/>
      <c r="EG77" s="687"/>
      <c r="EH77" s="687"/>
      <c r="EI77" s="687"/>
      <c r="EJ77" s="687"/>
      <c r="EK77" s="687"/>
      <c r="EL77" s="687"/>
      <c r="EM77" s="687"/>
      <c r="EN77" s="687"/>
      <c r="EO77" s="687"/>
      <c r="EP77" s="687"/>
      <c r="EQ77" s="687"/>
      <c r="ER77" s="687"/>
      <c r="ES77" s="687"/>
      <c r="ET77" s="687"/>
      <c r="EU77" s="687"/>
      <c r="EV77" s="687"/>
      <c r="EW77" s="687"/>
      <c r="EX77" s="687"/>
      <c r="EY77" s="687"/>
      <c r="EZ77" s="687"/>
      <c r="FA77" s="687"/>
      <c r="FB77" s="687"/>
      <c r="FC77" s="687"/>
      <c r="FD77" s="687"/>
      <c r="FE77" s="687"/>
      <c r="FF77" s="687"/>
      <c r="FG77" s="687"/>
      <c r="FH77" s="687"/>
      <c r="FI77" s="687"/>
      <c r="FJ77" s="687"/>
      <c r="FK77" s="687"/>
      <c r="FL77" s="687"/>
      <c r="FM77" s="687"/>
      <c r="FN77" s="687"/>
      <c r="FO77" s="687"/>
      <c r="FP77" s="687"/>
      <c r="FQ77" s="687"/>
      <c r="FR77" s="687"/>
      <c r="FS77" s="687"/>
      <c r="FT77" s="687"/>
      <c r="FU77" s="687"/>
      <c r="FV77" s="687"/>
      <c r="FW77" s="687"/>
      <c r="FX77" s="687"/>
      <c r="FY77" s="687"/>
      <c r="FZ77" s="687"/>
      <c r="GA77" s="687"/>
      <c r="GB77" s="687"/>
      <c r="GC77" s="687"/>
      <c r="GD77" s="687"/>
      <c r="GE77" s="687"/>
      <c r="GF77" s="687"/>
      <c r="GG77" s="687"/>
      <c r="GH77" s="687"/>
      <c r="GI77" s="687"/>
      <c r="GJ77" s="687"/>
      <c r="GK77" s="687"/>
      <c r="GL77" s="687"/>
      <c r="GM77" s="687"/>
      <c r="GN77" s="687"/>
      <c r="GO77" s="687"/>
      <c r="GP77" s="687"/>
      <c r="GQ77" s="687"/>
      <c r="GR77" s="687"/>
      <c r="GS77" s="687"/>
      <c r="GT77" s="687"/>
      <c r="GU77" s="687"/>
      <c r="GV77" s="687"/>
      <c r="GW77" s="687"/>
      <c r="GX77" s="687"/>
      <c r="GY77" s="687"/>
      <c r="GZ77" s="687"/>
      <c r="HA77" s="687"/>
      <c r="HB77" s="687"/>
      <c r="HC77" s="687"/>
      <c r="HD77" s="687"/>
      <c r="HE77" s="687"/>
      <c r="HF77" s="687"/>
      <c r="HG77" s="687"/>
      <c r="HH77" s="687"/>
      <c r="HI77" s="687"/>
      <c r="HJ77" s="687"/>
      <c r="HK77" s="687"/>
      <c r="HL77" s="687"/>
      <c r="HM77" s="687"/>
      <c r="HN77" s="687"/>
      <c r="HO77" s="687"/>
      <c r="HP77" s="687"/>
      <c r="HQ77" s="687"/>
      <c r="HR77" s="687"/>
      <c r="HS77" s="687"/>
      <c r="HT77" s="687"/>
      <c r="HU77" s="687"/>
      <c r="HV77" s="687"/>
      <c r="HW77" s="687"/>
      <c r="HX77" s="687"/>
      <c r="HY77" s="687"/>
      <c r="HZ77" s="687"/>
      <c r="IA77" s="687"/>
      <c r="IB77" s="687"/>
      <c r="IC77" s="687"/>
      <c r="ID77" s="687"/>
      <c r="IE77" s="687"/>
      <c r="IF77" s="687"/>
      <c r="IG77" s="687"/>
      <c r="IH77" s="687"/>
      <c r="II77" s="687"/>
      <c r="IJ77" s="687"/>
      <c r="IK77" s="687"/>
      <c r="IL77" s="687"/>
      <c r="IM77" s="687"/>
      <c r="IN77" s="687"/>
      <c r="IO77" s="687"/>
      <c r="IP77" s="687"/>
      <c r="IQ77" s="687"/>
      <c r="IR77" s="687"/>
      <c r="IS77" s="687"/>
      <c r="IT77" s="687"/>
      <c r="IU77" s="687"/>
      <c r="IV77" s="687"/>
      <c r="IW77" s="687"/>
    </row>
    <row r="78" spans="1:257" s="689" customFormat="1" ht="18.75" customHeight="1" thickBot="1" x14ac:dyDescent="0.3">
      <c r="A78" s="1102"/>
      <c r="B78" s="1102"/>
      <c r="C78" s="1125"/>
      <c r="D78" s="521" t="s">
        <v>455</v>
      </c>
      <c r="E78" s="1090"/>
      <c r="F78" s="1148"/>
      <c r="G78" s="1134"/>
      <c r="H78" s="1071"/>
      <c r="I78" s="1156"/>
      <c r="J78" s="1140"/>
      <c r="K78" s="1159"/>
      <c r="L78" s="1143"/>
      <c r="M78" s="1145"/>
      <c r="N78" s="1197"/>
      <c r="O78" s="1197"/>
      <c r="P78" s="1197"/>
      <c r="Q78" s="687"/>
      <c r="R78" s="687"/>
      <c r="S78" s="687"/>
      <c r="T78" s="687"/>
      <c r="U78" s="687"/>
      <c r="V78" s="687"/>
      <c r="W78" s="687"/>
      <c r="X78" s="687"/>
      <c r="Y78" s="687"/>
      <c r="Z78" s="687"/>
      <c r="AA78" s="687"/>
      <c r="AB78" s="687"/>
      <c r="AC78" s="687"/>
      <c r="AD78" s="687"/>
      <c r="AE78" s="687"/>
      <c r="AF78" s="687"/>
      <c r="AG78" s="687"/>
      <c r="AH78" s="687"/>
      <c r="AI78" s="687"/>
      <c r="AJ78" s="687"/>
      <c r="AK78" s="687"/>
      <c r="AL78" s="687"/>
      <c r="AM78" s="687"/>
      <c r="AN78" s="687"/>
      <c r="AO78" s="687"/>
      <c r="AP78" s="687"/>
      <c r="AQ78" s="687"/>
      <c r="AR78" s="687"/>
      <c r="AS78" s="687"/>
      <c r="AT78" s="687"/>
      <c r="AU78" s="687"/>
      <c r="AV78" s="687"/>
      <c r="AW78" s="687"/>
      <c r="AX78" s="687"/>
      <c r="AY78" s="687"/>
      <c r="AZ78" s="687"/>
      <c r="BA78" s="687"/>
      <c r="BB78" s="687"/>
      <c r="BC78" s="687"/>
      <c r="BD78" s="687"/>
      <c r="BE78" s="687"/>
      <c r="BF78" s="687"/>
      <c r="BG78" s="687"/>
      <c r="BH78" s="687"/>
      <c r="BI78" s="687"/>
      <c r="BJ78" s="687"/>
      <c r="BK78" s="687"/>
      <c r="BL78" s="687"/>
      <c r="BM78" s="687"/>
      <c r="BN78" s="687"/>
      <c r="BO78" s="687"/>
      <c r="BP78" s="687"/>
      <c r="BQ78" s="687"/>
      <c r="BR78" s="687"/>
      <c r="BS78" s="687"/>
      <c r="BT78" s="687"/>
      <c r="BU78" s="687"/>
      <c r="BV78" s="687"/>
      <c r="BW78" s="687"/>
      <c r="BX78" s="687"/>
      <c r="BY78" s="687"/>
      <c r="BZ78" s="687"/>
      <c r="CA78" s="687"/>
      <c r="CB78" s="687"/>
      <c r="CC78" s="687"/>
      <c r="CD78" s="687"/>
      <c r="CE78" s="687"/>
      <c r="CF78" s="687"/>
      <c r="CG78" s="687"/>
      <c r="CH78" s="687"/>
      <c r="CI78" s="687"/>
      <c r="CJ78" s="687"/>
      <c r="CK78" s="687"/>
      <c r="CL78" s="687"/>
      <c r="CM78" s="687"/>
      <c r="CN78" s="687"/>
      <c r="CO78" s="687"/>
      <c r="CP78" s="687"/>
      <c r="CQ78" s="687"/>
      <c r="CR78" s="687"/>
      <c r="CS78" s="687"/>
      <c r="CT78" s="687"/>
      <c r="CU78" s="687"/>
      <c r="CV78" s="687"/>
      <c r="CW78" s="687"/>
      <c r="CX78" s="687"/>
      <c r="CY78" s="687"/>
      <c r="CZ78" s="687"/>
      <c r="DA78" s="687"/>
      <c r="DB78" s="687"/>
      <c r="DC78" s="687"/>
      <c r="DD78" s="687"/>
      <c r="DE78" s="687"/>
      <c r="DF78" s="687"/>
      <c r="DG78" s="687"/>
      <c r="DH78" s="687"/>
      <c r="DI78" s="687"/>
      <c r="DJ78" s="687"/>
      <c r="DK78" s="687"/>
      <c r="DL78" s="687"/>
      <c r="DM78" s="687"/>
      <c r="DN78" s="687"/>
      <c r="DO78" s="687"/>
      <c r="DP78" s="687"/>
      <c r="DQ78" s="687"/>
      <c r="DR78" s="687"/>
      <c r="DS78" s="687"/>
      <c r="DT78" s="687"/>
      <c r="DU78" s="687"/>
      <c r="DV78" s="687"/>
      <c r="DW78" s="687"/>
      <c r="DX78" s="687"/>
      <c r="DY78" s="687"/>
      <c r="DZ78" s="687"/>
      <c r="EA78" s="687"/>
      <c r="EB78" s="687"/>
      <c r="EC78" s="687"/>
      <c r="ED78" s="687"/>
      <c r="EE78" s="687"/>
      <c r="EF78" s="687"/>
      <c r="EG78" s="687"/>
      <c r="EH78" s="687"/>
      <c r="EI78" s="687"/>
      <c r="EJ78" s="687"/>
      <c r="EK78" s="687"/>
      <c r="EL78" s="687"/>
      <c r="EM78" s="687"/>
      <c r="EN78" s="687"/>
      <c r="EO78" s="687"/>
      <c r="EP78" s="687"/>
      <c r="EQ78" s="687"/>
      <c r="ER78" s="687"/>
      <c r="ES78" s="687"/>
      <c r="ET78" s="687"/>
      <c r="EU78" s="687"/>
      <c r="EV78" s="687"/>
      <c r="EW78" s="687"/>
      <c r="EX78" s="687"/>
      <c r="EY78" s="687"/>
      <c r="EZ78" s="687"/>
      <c r="FA78" s="687"/>
      <c r="FB78" s="687"/>
      <c r="FC78" s="687"/>
      <c r="FD78" s="687"/>
      <c r="FE78" s="687"/>
      <c r="FF78" s="687"/>
      <c r="FG78" s="687"/>
      <c r="FH78" s="687"/>
      <c r="FI78" s="687"/>
      <c r="FJ78" s="687"/>
      <c r="FK78" s="687"/>
      <c r="FL78" s="687"/>
      <c r="FM78" s="687"/>
      <c r="FN78" s="687"/>
      <c r="FO78" s="687"/>
      <c r="FP78" s="687"/>
      <c r="FQ78" s="687"/>
      <c r="FR78" s="687"/>
      <c r="FS78" s="687"/>
      <c r="FT78" s="687"/>
      <c r="FU78" s="687"/>
      <c r="FV78" s="687"/>
      <c r="FW78" s="687"/>
      <c r="FX78" s="687"/>
      <c r="FY78" s="687"/>
      <c r="FZ78" s="687"/>
      <c r="GA78" s="687"/>
      <c r="GB78" s="687"/>
      <c r="GC78" s="687"/>
      <c r="GD78" s="687"/>
      <c r="GE78" s="687"/>
      <c r="GF78" s="687"/>
      <c r="GG78" s="687"/>
      <c r="GH78" s="687"/>
      <c r="GI78" s="687"/>
      <c r="GJ78" s="687"/>
      <c r="GK78" s="687"/>
      <c r="GL78" s="687"/>
      <c r="GM78" s="687"/>
      <c r="GN78" s="687"/>
      <c r="GO78" s="687"/>
      <c r="GP78" s="687"/>
      <c r="GQ78" s="687"/>
      <c r="GR78" s="687"/>
      <c r="GS78" s="687"/>
      <c r="GT78" s="687"/>
      <c r="GU78" s="687"/>
      <c r="GV78" s="687"/>
      <c r="GW78" s="687"/>
      <c r="GX78" s="687"/>
      <c r="GY78" s="687"/>
      <c r="GZ78" s="687"/>
      <c r="HA78" s="687"/>
      <c r="HB78" s="687"/>
      <c r="HC78" s="687"/>
      <c r="HD78" s="687"/>
      <c r="HE78" s="687"/>
      <c r="HF78" s="687"/>
      <c r="HG78" s="687"/>
      <c r="HH78" s="687"/>
      <c r="HI78" s="687"/>
      <c r="HJ78" s="687"/>
      <c r="HK78" s="687"/>
      <c r="HL78" s="687"/>
      <c r="HM78" s="687"/>
      <c r="HN78" s="687"/>
      <c r="HO78" s="687"/>
      <c r="HP78" s="687"/>
      <c r="HQ78" s="687"/>
      <c r="HR78" s="687"/>
      <c r="HS78" s="687"/>
      <c r="HT78" s="687"/>
      <c r="HU78" s="687"/>
      <c r="HV78" s="687"/>
      <c r="HW78" s="687"/>
      <c r="HX78" s="687"/>
      <c r="HY78" s="687"/>
      <c r="HZ78" s="687"/>
      <c r="IA78" s="687"/>
      <c r="IB78" s="687"/>
      <c r="IC78" s="687"/>
      <c r="ID78" s="687"/>
      <c r="IE78" s="687"/>
      <c r="IF78" s="687"/>
      <c r="IG78" s="687"/>
      <c r="IH78" s="687"/>
      <c r="II78" s="687"/>
      <c r="IJ78" s="687"/>
      <c r="IK78" s="687"/>
      <c r="IL78" s="687"/>
      <c r="IM78" s="687"/>
      <c r="IN78" s="687"/>
      <c r="IO78" s="687"/>
      <c r="IP78" s="687"/>
      <c r="IQ78" s="687"/>
      <c r="IR78" s="687"/>
      <c r="IS78" s="687"/>
      <c r="IT78" s="687"/>
      <c r="IU78" s="687"/>
      <c r="IV78" s="687"/>
      <c r="IW78" s="687"/>
    </row>
    <row r="79" spans="1:257" s="687" customFormat="1" ht="32.25" customHeight="1" x14ac:dyDescent="0.25">
      <c r="A79" s="255"/>
      <c r="B79" s="255">
        <v>2</v>
      </c>
      <c r="C79" s="380" t="s">
        <v>456</v>
      </c>
      <c r="D79" s="381"/>
      <c r="E79" s="381"/>
      <c r="F79" s="381"/>
      <c r="G79" s="210"/>
      <c r="H79" s="210"/>
      <c r="I79" s="210"/>
      <c r="J79" s="382"/>
      <c r="K79" s="383"/>
      <c r="L79" s="384"/>
      <c r="M79" s="385">
        <f>L80</f>
        <v>1</v>
      </c>
      <c r="N79" s="252"/>
      <c r="O79" s="252"/>
      <c r="P79" s="252"/>
    </row>
    <row r="80" spans="1:257" s="199" customFormat="1" ht="64.5" customHeight="1" x14ac:dyDescent="0.25">
      <c r="A80" s="1100"/>
      <c r="B80" s="1100"/>
      <c r="C80" s="1132" t="s">
        <v>457</v>
      </c>
      <c r="D80" s="386" t="s">
        <v>458</v>
      </c>
      <c r="E80" s="96" t="s">
        <v>761</v>
      </c>
      <c r="F80" s="1135" t="s">
        <v>762</v>
      </c>
      <c r="G80" s="1132" t="s">
        <v>416</v>
      </c>
      <c r="H80" s="1069">
        <v>949</v>
      </c>
      <c r="I80" s="1069">
        <v>949</v>
      </c>
      <c r="J80" s="1138">
        <v>1</v>
      </c>
      <c r="K80" s="1094">
        <v>949</v>
      </c>
      <c r="L80" s="1141">
        <v>1</v>
      </c>
      <c r="M80" s="1091"/>
      <c r="N80" s="1194" t="s">
        <v>1190</v>
      </c>
      <c r="O80" s="1195"/>
      <c r="P80" s="1195"/>
      <c r="Q80" s="687"/>
      <c r="R80" s="687"/>
      <c r="S80" s="687"/>
      <c r="T80" s="687"/>
      <c r="U80" s="687"/>
      <c r="V80" s="687"/>
      <c r="W80" s="687"/>
      <c r="X80" s="687"/>
      <c r="Y80" s="687"/>
      <c r="Z80" s="687"/>
      <c r="AA80" s="687"/>
      <c r="AB80" s="687"/>
      <c r="AC80" s="687"/>
      <c r="AD80" s="687"/>
      <c r="AE80" s="687"/>
      <c r="AF80" s="687"/>
      <c r="AG80" s="687"/>
      <c r="AH80" s="687"/>
      <c r="AI80" s="687"/>
      <c r="AJ80" s="687"/>
      <c r="AK80" s="687"/>
      <c r="AL80" s="688"/>
      <c r="AM80" s="197"/>
      <c r="AN80" s="197"/>
      <c r="AO80" s="197"/>
      <c r="AP80" s="197"/>
      <c r="AQ80" s="197"/>
      <c r="AR80" s="197"/>
      <c r="AS80" s="197"/>
      <c r="AT80" s="197"/>
      <c r="AU80" s="197"/>
      <c r="AV80" s="197"/>
      <c r="AW80" s="197"/>
      <c r="AX80" s="197"/>
      <c r="AY80" s="197"/>
      <c r="AZ80" s="197"/>
      <c r="BA80" s="197"/>
      <c r="BB80" s="197"/>
      <c r="BC80" s="197"/>
      <c r="BD80" s="197"/>
      <c r="BE80" s="197"/>
      <c r="BF80" s="197"/>
      <c r="BG80" s="197"/>
      <c r="BH80" s="197"/>
      <c r="BI80" s="197"/>
      <c r="BJ80" s="197"/>
      <c r="BK80" s="197"/>
      <c r="BL80" s="197"/>
      <c r="BM80" s="197"/>
      <c r="BN80" s="197"/>
      <c r="BO80" s="197"/>
      <c r="BP80" s="197"/>
      <c r="BQ80" s="197"/>
      <c r="BR80" s="197"/>
      <c r="BS80" s="197"/>
      <c r="BT80" s="197"/>
      <c r="BU80" s="197"/>
      <c r="BV80" s="197"/>
      <c r="BW80" s="197"/>
      <c r="BX80" s="197"/>
      <c r="BY80" s="197"/>
      <c r="BZ80" s="197"/>
      <c r="CA80" s="197"/>
      <c r="CB80" s="197"/>
      <c r="CC80" s="197"/>
      <c r="CD80" s="197"/>
      <c r="CE80" s="197"/>
      <c r="CF80" s="197"/>
      <c r="CG80" s="197"/>
      <c r="CH80" s="197"/>
      <c r="CI80" s="197"/>
      <c r="CJ80" s="197"/>
      <c r="CK80" s="197"/>
      <c r="CL80" s="197"/>
      <c r="CM80" s="197"/>
      <c r="CN80" s="197"/>
      <c r="CO80" s="197"/>
      <c r="CP80" s="197"/>
      <c r="CQ80" s="197"/>
      <c r="CR80" s="197"/>
      <c r="CS80" s="197"/>
      <c r="CT80" s="197"/>
      <c r="CU80" s="197"/>
      <c r="CV80" s="197"/>
      <c r="CW80" s="197"/>
      <c r="CX80" s="197"/>
      <c r="CY80" s="197"/>
      <c r="CZ80" s="197"/>
      <c r="DA80" s="197"/>
      <c r="DB80" s="197"/>
      <c r="DC80" s="197"/>
      <c r="DD80" s="197"/>
      <c r="DE80" s="197"/>
      <c r="DF80" s="197"/>
      <c r="DG80" s="197"/>
      <c r="DH80" s="197"/>
      <c r="DI80" s="197"/>
      <c r="DJ80" s="197"/>
      <c r="DK80" s="197"/>
      <c r="DL80" s="197"/>
      <c r="DM80" s="197"/>
      <c r="DN80" s="197"/>
      <c r="DO80" s="197"/>
      <c r="DP80" s="197"/>
      <c r="DQ80" s="197"/>
      <c r="DR80" s="197"/>
      <c r="DS80" s="197"/>
      <c r="DT80" s="197"/>
      <c r="DU80" s="197"/>
      <c r="DV80" s="197"/>
      <c r="DW80" s="197"/>
      <c r="DX80" s="197"/>
      <c r="DY80" s="197"/>
      <c r="DZ80" s="197"/>
      <c r="EA80" s="197"/>
      <c r="EB80" s="197"/>
      <c r="EC80" s="197"/>
      <c r="ED80" s="197"/>
      <c r="EE80" s="197"/>
      <c r="EF80" s="197"/>
      <c r="EG80" s="197"/>
      <c r="EH80" s="197"/>
      <c r="EI80" s="197"/>
      <c r="EJ80" s="197"/>
      <c r="EK80" s="197"/>
      <c r="EL80" s="197"/>
      <c r="EM80" s="197"/>
      <c r="EN80" s="197"/>
      <c r="EO80" s="197"/>
      <c r="EP80" s="197"/>
      <c r="EQ80" s="197"/>
      <c r="ER80" s="197"/>
      <c r="ES80" s="197"/>
      <c r="ET80" s="197"/>
      <c r="EU80" s="197"/>
      <c r="EV80" s="197"/>
      <c r="EW80" s="197"/>
      <c r="EX80" s="197"/>
      <c r="EY80" s="197"/>
      <c r="EZ80" s="197"/>
      <c r="FA80" s="197"/>
      <c r="FB80" s="197"/>
      <c r="FC80" s="197"/>
      <c r="FD80" s="197"/>
      <c r="FE80" s="197"/>
      <c r="FF80" s="197"/>
      <c r="FG80" s="197"/>
      <c r="FH80" s="197"/>
      <c r="FI80" s="197"/>
      <c r="FJ80" s="197"/>
      <c r="FK80" s="197"/>
      <c r="FL80" s="197"/>
      <c r="FM80" s="197"/>
      <c r="FN80" s="197"/>
      <c r="FO80" s="197"/>
      <c r="FP80" s="197"/>
      <c r="FQ80" s="197"/>
      <c r="FR80" s="197"/>
      <c r="FS80" s="197"/>
      <c r="FT80" s="197"/>
      <c r="FU80" s="197"/>
      <c r="FV80" s="197"/>
      <c r="FW80" s="197"/>
      <c r="FX80" s="197"/>
      <c r="FY80" s="197"/>
      <c r="FZ80" s="197"/>
      <c r="GA80" s="197"/>
      <c r="GB80" s="197"/>
      <c r="GC80" s="197"/>
      <c r="GD80" s="197"/>
      <c r="GE80" s="197"/>
      <c r="GF80" s="197"/>
      <c r="GG80" s="197"/>
      <c r="GH80" s="197"/>
      <c r="GI80" s="197"/>
      <c r="GJ80" s="197"/>
      <c r="GK80" s="197"/>
      <c r="GL80" s="197"/>
      <c r="GM80" s="197"/>
      <c r="GN80" s="197"/>
      <c r="GO80" s="197"/>
      <c r="GP80" s="197"/>
      <c r="GQ80" s="197"/>
      <c r="GR80" s="197"/>
      <c r="GS80" s="197"/>
      <c r="GT80" s="197"/>
      <c r="GU80" s="197"/>
      <c r="GV80" s="197"/>
      <c r="GW80" s="197"/>
      <c r="GX80" s="197"/>
      <c r="GY80" s="197"/>
      <c r="GZ80" s="197"/>
      <c r="HA80" s="197"/>
      <c r="HB80" s="197"/>
      <c r="HC80" s="197"/>
      <c r="HD80" s="197"/>
      <c r="HE80" s="197"/>
      <c r="HF80" s="197"/>
      <c r="HG80" s="197"/>
      <c r="HH80" s="197"/>
      <c r="HI80" s="197"/>
      <c r="HJ80" s="197"/>
      <c r="HK80" s="197"/>
      <c r="HL80" s="197"/>
      <c r="HM80" s="197"/>
      <c r="HN80" s="197"/>
      <c r="HO80" s="197"/>
      <c r="HP80" s="197"/>
      <c r="HQ80" s="197"/>
      <c r="HR80" s="197"/>
      <c r="HS80" s="197"/>
      <c r="HT80" s="197"/>
      <c r="HU80" s="197"/>
      <c r="HV80" s="197"/>
      <c r="HW80" s="197"/>
      <c r="HX80" s="197"/>
      <c r="HY80" s="197"/>
      <c r="HZ80" s="197"/>
      <c r="IA80" s="197"/>
      <c r="IB80" s="197"/>
      <c r="IC80" s="197"/>
      <c r="ID80" s="197"/>
      <c r="IE80" s="197"/>
      <c r="IF80" s="197"/>
      <c r="IG80" s="197"/>
      <c r="IH80" s="197"/>
      <c r="II80" s="197"/>
      <c r="IJ80" s="197"/>
      <c r="IK80" s="197"/>
      <c r="IL80" s="197"/>
      <c r="IM80" s="197"/>
      <c r="IN80" s="197"/>
      <c r="IO80" s="197"/>
      <c r="IP80" s="197"/>
      <c r="IQ80" s="197"/>
      <c r="IR80" s="197"/>
      <c r="IS80" s="197"/>
      <c r="IT80" s="197"/>
      <c r="IU80" s="197"/>
      <c r="IV80" s="197"/>
      <c r="IW80" s="197"/>
    </row>
    <row r="81" spans="1:257" s="199" customFormat="1" ht="32.25" customHeight="1" x14ac:dyDescent="0.25">
      <c r="A81" s="1101"/>
      <c r="B81" s="1101"/>
      <c r="C81" s="1133"/>
      <c r="D81" s="96" t="s">
        <v>459</v>
      </c>
      <c r="E81" s="1097" t="s">
        <v>460</v>
      </c>
      <c r="F81" s="1136"/>
      <c r="G81" s="1133"/>
      <c r="H81" s="1070"/>
      <c r="I81" s="1070"/>
      <c r="J81" s="1139"/>
      <c r="K81" s="1095"/>
      <c r="L81" s="1142"/>
      <c r="M81" s="1092"/>
      <c r="N81" s="1194"/>
      <c r="O81" s="1195"/>
      <c r="P81" s="1195"/>
      <c r="Q81" s="687"/>
      <c r="R81" s="687"/>
      <c r="S81" s="687"/>
      <c r="T81" s="687"/>
      <c r="U81" s="687"/>
      <c r="V81" s="687"/>
      <c r="W81" s="687"/>
      <c r="X81" s="687"/>
      <c r="Y81" s="687"/>
      <c r="Z81" s="687"/>
      <c r="AA81" s="687"/>
      <c r="AB81" s="687"/>
      <c r="AC81" s="687"/>
      <c r="AD81" s="687"/>
      <c r="AE81" s="687"/>
      <c r="AF81" s="687"/>
      <c r="AG81" s="687"/>
      <c r="AH81" s="687"/>
      <c r="AI81" s="687"/>
      <c r="AJ81" s="687"/>
      <c r="AK81" s="687"/>
      <c r="AL81" s="688"/>
      <c r="AM81" s="197"/>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P81" s="197"/>
      <c r="BQ81" s="197"/>
      <c r="BR81" s="197"/>
      <c r="BS81" s="197"/>
      <c r="BT81" s="197"/>
      <c r="BU81" s="197"/>
      <c r="BV81" s="197"/>
      <c r="BW81" s="197"/>
      <c r="BX81" s="197"/>
      <c r="BY81" s="197"/>
      <c r="BZ81" s="197"/>
      <c r="CA81" s="197"/>
      <c r="CB81" s="197"/>
      <c r="CC81" s="197"/>
      <c r="CD81" s="197"/>
      <c r="CE81" s="197"/>
      <c r="CF81" s="197"/>
      <c r="CG81" s="197"/>
      <c r="CH81" s="197"/>
      <c r="CI81" s="197"/>
      <c r="CJ81" s="197"/>
      <c r="CK81" s="197"/>
      <c r="CL81" s="197"/>
      <c r="CM81" s="197"/>
      <c r="CN81" s="197"/>
      <c r="CO81" s="197"/>
      <c r="CP81" s="197"/>
      <c r="CQ81" s="197"/>
      <c r="CR81" s="197"/>
      <c r="CS81" s="197"/>
      <c r="CT81" s="197"/>
      <c r="CU81" s="197"/>
      <c r="CV81" s="197"/>
      <c r="CW81" s="197"/>
      <c r="CX81" s="197"/>
      <c r="CY81" s="197"/>
      <c r="CZ81" s="197"/>
      <c r="DA81" s="197"/>
      <c r="DB81" s="197"/>
      <c r="DC81" s="197"/>
      <c r="DD81" s="197"/>
      <c r="DE81" s="197"/>
      <c r="DF81" s="197"/>
      <c r="DG81" s="197"/>
      <c r="DH81" s="197"/>
      <c r="DI81" s="197"/>
      <c r="DJ81" s="197"/>
      <c r="DK81" s="197"/>
      <c r="DL81" s="197"/>
      <c r="DM81" s="197"/>
      <c r="DN81" s="197"/>
      <c r="DO81" s="197"/>
      <c r="DP81" s="197"/>
      <c r="DQ81" s="197"/>
      <c r="DR81" s="197"/>
      <c r="DS81" s="197"/>
      <c r="DT81" s="197"/>
      <c r="DU81" s="197"/>
      <c r="DV81" s="197"/>
      <c r="DW81" s="197"/>
      <c r="DX81" s="197"/>
      <c r="DY81" s="197"/>
      <c r="DZ81" s="197"/>
      <c r="EA81" s="197"/>
      <c r="EB81" s="197"/>
      <c r="EC81" s="197"/>
      <c r="ED81" s="197"/>
      <c r="EE81" s="197"/>
      <c r="EF81" s="197"/>
      <c r="EG81" s="197"/>
      <c r="EH81" s="197"/>
      <c r="EI81" s="197"/>
      <c r="EJ81" s="197"/>
      <c r="EK81" s="197"/>
      <c r="EL81" s="197"/>
      <c r="EM81" s="197"/>
      <c r="EN81" s="197"/>
      <c r="EO81" s="197"/>
      <c r="EP81" s="197"/>
      <c r="EQ81" s="197"/>
      <c r="ER81" s="197"/>
      <c r="ES81" s="197"/>
      <c r="ET81" s="197"/>
      <c r="EU81" s="197"/>
      <c r="EV81" s="197"/>
      <c r="EW81" s="197"/>
      <c r="EX81" s="197"/>
      <c r="EY81" s="197"/>
      <c r="EZ81" s="197"/>
      <c r="FA81" s="197"/>
      <c r="FB81" s="197"/>
      <c r="FC81" s="197"/>
      <c r="FD81" s="197"/>
      <c r="FE81" s="197"/>
      <c r="FF81" s="197"/>
      <c r="FG81" s="197"/>
      <c r="FH81" s="197"/>
      <c r="FI81" s="197"/>
      <c r="FJ81" s="197"/>
      <c r="FK81" s="197"/>
      <c r="FL81" s="197"/>
      <c r="FM81" s="197"/>
      <c r="FN81" s="197"/>
      <c r="FO81" s="197"/>
      <c r="FP81" s="197"/>
      <c r="FQ81" s="197"/>
      <c r="FR81" s="197"/>
      <c r="FS81" s="197"/>
      <c r="FT81" s="197"/>
      <c r="FU81" s="197"/>
      <c r="FV81" s="197"/>
      <c r="FW81" s="197"/>
      <c r="FX81" s="197"/>
      <c r="FY81" s="197"/>
      <c r="FZ81" s="197"/>
      <c r="GA81" s="197"/>
      <c r="GB81" s="197"/>
      <c r="GC81" s="197"/>
      <c r="GD81" s="197"/>
      <c r="GE81" s="197"/>
      <c r="GF81" s="197"/>
      <c r="GG81" s="197"/>
      <c r="GH81" s="197"/>
      <c r="GI81" s="197"/>
      <c r="GJ81" s="197"/>
      <c r="GK81" s="197"/>
      <c r="GL81" s="197"/>
      <c r="GM81" s="197"/>
      <c r="GN81" s="197"/>
      <c r="GO81" s="197"/>
      <c r="GP81" s="197"/>
      <c r="GQ81" s="197"/>
      <c r="GR81" s="197"/>
      <c r="GS81" s="197"/>
      <c r="GT81" s="197"/>
      <c r="GU81" s="197"/>
      <c r="GV81" s="197"/>
      <c r="GW81" s="197"/>
      <c r="GX81" s="197"/>
      <c r="GY81" s="197"/>
      <c r="GZ81" s="197"/>
      <c r="HA81" s="197"/>
      <c r="HB81" s="197"/>
      <c r="HC81" s="197"/>
      <c r="HD81" s="197"/>
      <c r="HE81" s="197"/>
      <c r="HF81" s="197"/>
      <c r="HG81" s="197"/>
      <c r="HH81" s="197"/>
      <c r="HI81" s="197"/>
      <c r="HJ81" s="197"/>
      <c r="HK81" s="197"/>
      <c r="HL81" s="197"/>
      <c r="HM81" s="197"/>
      <c r="HN81" s="197"/>
      <c r="HO81" s="197"/>
      <c r="HP81" s="197"/>
      <c r="HQ81" s="197"/>
      <c r="HR81" s="197"/>
      <c r="HS81" s="197"/>
      <c r="HT81" s="197"/>
      <c r="HU81" s="197"/>
      <c r="HV81" s="197"/>
      <c r="HW81" s="197"/>
      <c r="HX81" s="197"/>
      <c r="HY81" s="197"/>
      <c r="HZ81" s="197"/>
      <c r="IA81" s="197"/>
      <c r="IB81" s="197"/>
      <c r="IC81" s="197"/>
      <c r="ID81" s="197"/>
      <c r="IE81" s="197"/>
      <c r="IF81" s="197"/>
      <c r="IG81" s="197"/>
      <c r="IH81" s="197"/>
      <c r="II81" s="197"/>
      <c r="IJ81" s="197"/>
      <c r="IK81" s="197"/>
      <c r="IL81" s="197"/>
      <c r="IM81" s="197"/>
      <c r="IN81" s="197"/>
      <c r="IO81" s="197"/>
      <c r="IP81" s="197"/>
      <c r="IQ81" s="197"/>
      <c r="IR81" s="197"/>
      <c r="IS81" s="197"/>
      <c r="IT81" s="197"/>
      <c r="IU81" s="197"/>
      <c r="IV81" s="197"/>
      <c r="IW81" s="197"/>
    </row>
    <row r="82" spans="1:257" s="199" customFormat="1" ht="40.5" customHeight="1" x14ac:dyDescent="0.25">
      <c r="A82" s="1101"/>
      <c r="B82" s="1101"/>
      <c r="C82" s="1133"/>
      <c r="D82" s="96" t="s">
        <v>461</v>
      </c>
      <c r="E82" s="1098"/>
      <c r="F82" s="1136"/>
      <c r="G82" s="1133"/>
      <c r="H82" s="1070"/>
      <c r="I82" s="1070"/>
      <c r="J82" s="1139"/>
      <c r="K82" s="1095"/>
      <c r="L82" s="1142"/>
      <c r="M82" s="1092"/>
      <c r="N82" s="1194"/>
      <c r="O82" s="1195"/>
      <c r="P82" s="1195"/>
      <c r="Q82" s="687"/>
      <c r="R82" s="687"/>
      <c r="S82" s="687"/>
      <c r="T82" s="687"/>
      <c r="U82" s="687"/>
      <c r="V82" s="687"/>
      <c r="W82" s="687"/>
      <c r="X82" s="687"/>
      <c r="Y82" s="687"/>
      <c r="Z82" s="687"/>
      <c r="AA82" s="687"/>
      <c r="AB82" s="687"/>
      <c r="AC82" s="687"/>
      <c r="AD82" s="687"/>
      <c r="AE82" s="687"/>
      <c r="AF82" s="687"/>
      <c r="AG82" s="687"/>
      <c r="AH82" s="687"/>
      <c r="AI82" s="687"/>
      <c r="AJ82" s="687"/>
      <c r="AK82" s="687"/>
      <c r="AL82" s="688"/>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7"/>
      <c r="BR82" s="197"/>
      <c r="BS82" s="197"/>
      <c r="BT82" s="197"/>
      <c r="BU82" s="197"/>
      <c r="BV82" s="197"/>
      <c r="BW82" s="197"/>
      <c r="BX82" s="197"/>
      <c r="BY82" s="197"/>
      <c r="BZ82" s="197"/>
      <c r="CA82" s="197"/>
      <c r="CB82" s="197"/>
      <c r="CC82" s="197"/>
      <c r="CD82" s="197"/>
      <c r="CE82" s="197"/>
      <c r="CF82" s="197"/>
      <c r="CG82" s="197"/>
      <c r="CH82" s="197"/>
      <c r="CI82" s="197"/>
      <c r="CJ82" s="197"/>
      <c r="CK82" s="197"/>
      <c r="CL82" s="197"/>
      <c r="CM82" s="197"/>
      <c r="CN82" s="197"/>
      <c r="CO82" s="197"/>
      <c r="CP82" s="197"/>
      <c r="CQ82" s="197"/>
      <c r="CR82" s="197"/>
      <c r="CS82" s="197"/>
      <c r="CT82" s="197"/>
      <c r="CU82" s="197"/>
      <c r="CV82" s="197"/>
      <c r="CW82" s="197"/>
      <c r="CX82" s="197"/>
      <c r="CY82" s="197"/>
      <c r="CZ82" s="197"/>
      <c r="DA82" s="197"/>
      <c r="DB82" s="197"/>
      <c r="DC82" s="197"/>
      <c r="DD82" s="197"/>
      <c r="DE82" s="197"/>
      <c r="DF82" s="197"/>
      <c r="DG82" s="197"/>
      <c r="DH82" s="197"/>
      <c r="DI82" s="197"/>
      <c r="DJ82" s="197"/>
      <c r="DK82" s="197"/>
      <c r="DL82" s="197"/>
      <c r="DM82" s="197"/>
      <c r="DN82" s="197"/>
      <c r="DO82" s="197"/>
      <c r="DP82" s="197"/>
      <c r="DQ82" s="197"/>
      <c r="DR82" s="197"/>
      <c r="DS82" s="197"/>
      <c r="DT82" s="197"/>
      <c r="DU82" s="197"/>
      <c r="DV82" s="197"/>
      <c r="DW82" s="197"/>
      <c r="DX82" s="197"/>
      <c r="DY82" s="197"/>
      <c r="DZ82" s="197"/>
      <c r="EA82" s="197"/>
      <c r="EB82" s="197"/>
      <c r="EC82" s="197"/>
      <c r="ED82" s="197"/>
      <c r="EE82" s="197"/>
      <c r="EF82" s="197"/>
      <c r="EG82" s="197"/>
      <c r="EH82" s="197"/>
      <c r="EI82" s="197"/>
      <c r="EJ82" s="197"/>
      <c r="EK82" s="197"/>
      <c r="EL82" s="197"/>
      <c r="EM82" s="197"/>
      <c r="EN82" s="197"/>
      <c r="EO82" s="197"/>
      <c r="EP82" s="197"/>
      <c r="EQ82" s="197"/>
      <c r="ER82" s="197"/>
      <c r="ES82" s="197"/>
      <c r="ET82" s="197"/>
      <c r="EU82" s="197"/>
      <c r="EV82" s="197"/>
      <c r="EW82" s="197"/>
      <c r="EX82" s="197"/>
      <c r="EY82" s="197"/>
      <c r="EZ82" s="197"/>
      <c r="FA82" s="197"/>
      <c r="FB82" s="197"/>
      <c r="FC82" s="197"/>
      <c r="FD82" s="197"/>
      <c r="FE82" s="197"/>
      <c r="FF82" s="197"/>
      <c r="FG82" s="197"/>
      <c r="FH82" s="197"/>
      <c r="FI82" s="197"/>
      <c r="FJ82" s="197"/>
      <c r="FK82" s="197"/>
      <c r="FL82" s="197"/>
      <c r="FM82" s="197"/>
      <c r="FN82" s="197"/>
      <c r="FO82" s="197"/>
      <c r="FP82" s="197"/>
      <c r="FQ82" s="197"/>
      <c r="FR82" s="197"/>
      <c r="FS82" s="197"/>
      <c r="FT82" s="197"/>
      <c r="FU82" s="197"/>
      <c r="FV82" s="197"/>
      <c r="FW82" s="197"/>
      <c r="FX82" s="197"/>
      <c r="FY82" s="197"/>
      <c r="FZ82" s="197"/>
      <c r="GA82" s="197"/>
      <c r="GB82" s="197"/>
      <c r="GC82" s="197"/>
      <c r="GD82" s="197"/>
      <c r="GE82" s="197"/>
      <c r="GF82" s="197"/>
      <c r="GG82" s="197"/>
      <c r="GH82" s="197"/>
      <c r="GI82" s="197"/>
      <c r="GJ82" s="197"/>
      <c r="GK82" s="197"/>
      <c r="GL82" s="197"/>
      <c r="GM82" s="197"/>
      <c r="GN82" s="197"/>
      <c r="GO82" s="197"/>
      <c r="GP82" s="197"/>
      <c r="GQ82" s="197"/>
      <c r="GR82" s="197"/>
      <c r="GS82" s="197"/>
      <c r="GT82" s="197"/>
      <c r="GU82" s="197"/>
      <c r="GV82" s="197"/>
      <c r="GW82" s="197"/>
      <c r="GX82" s="197"/>
      <c r="GY82" s="197"/>
      <c r="GZ82" s="197"/>
      <c r="HA82" s="197"/>
      <c r="HB82" s="197"/>
      <c r="HC82" s="197"/>
      <c r="HD82" s="197"/>
      <c r="HE82" s="197"/>
      <c r="HF82" s="197"/>
      <c r="HG82" s="197"/>
      <c r="HH82" s="197"/>
      <c r="HI82" s="197"/>
      <c r="HJ82" s="197"/>
      <c r="HK82" s="197"/>
      <c r="HL82" s="197"/>
      <c r="HM82" s="197"/>
      <c r="HN82" s="197"/>
      <c r="HO82" s="197"/>
      <c r="HP82" s="197"/>
      <c r="HQ82" s="197"/>
      <c r="HR82" s="197"/>
      <c r="HS82" s="197"/>
      <c r="HT82" s="197"/>
      <c r="HU82" s="197"/>
      <c r="HV82" s="197"/>
      <c r="HW82" s="197"/>
      <c r="HX82" s="197"/>
      <c r="HY82" s="197"/>
      <c r="HZ82" s="197"/>
      <c r="IA82" s="197"/>
      <c r="IB82" s="197"/>
      <c r="IC82" s="197"/>
      <c r="ID82" s="197"/>
      <c r="IE82" s="197"/>
      <c r="IF82" s="197"/>
      <c r="IG82" s="197"/>
      <c r="IH82" s="197"/>
      <c r="II82" s="197"/>
      <c r="IJ82" s="197"/>
      <c r="IK82" s="197"/>
      <c r="IL82" s="197"/>
      <c r="IM82" s="197"/>
      <c r="IN82" s="197"/>
      <c r="IO82" s="197"/>
      <c r="IP82" s="197"/>
      <c r="IQ82" s="197"/>
      <c r="IR82" s="197"/>
      <c r="IS82" s="197"/>
      <c r="IT82" s="197"/>
      <c r="IU82" s="197"/>
      <c r="IV82" s="197"/>
      <c r="IW82" s="197"/>
    </row>
    <row r="83" spans="1:257" s="199" customFormat="1" ht="24.75" customHeight="1" x14ac:dyDescent="0.25">
      <c r="A83" s="1101"/>
      <c r="B83" s="1101"/>
      <c r="C83" s="1133"/>
      <c r="D83" s="96" t="s">
        <v>462</v>
      </c>
      <c r="E83" s="1098"/>
      <c r="F83" s="1136"/>
      <c r="G83" s="1133"/>
      <c r="H83" s="1070"/>
      <c r="I83" s="1070"/>
      <c r="J83" s="1139"/>
      <c r="K83" s="1095"/>
      <c r="L83" s="1142"/>
      <c r="M83" s="1092"/>
      <c r="N83" s="1194"/>
      <c r="O83" s="1195"/>
      <c r="P83" s="1195"/>
      <c r="Q83" s="687"/>
      <c r="R83" s="687"/>
      <c r="S83" s="687"/>
      <c r="T83" s="687"/>
      <c r="U83" s="687"/>
      <c r="V83" s="687"/>
      <c r="W83" s="687"/>
      <c r="X83" s="687"/>
      <c r="Y83" s="687"/>
      <c r="Z83" s="687"/>
      <c r="AA83" s="687"/>
      <c r="AB83" s="687"/>
      <c r="AC83" s="687"/>
      <c r="AD83" s="687"/>
      <c r="AE83" s="687"/>
      <c r="AF83" s="687"/>
      <c r="AG83" s="687"/>
      <c r="AH83" s="687"/>
      <c r="AI83" s="687"/>
      <c r="AJ83" s="687"/>
      <c r="AK83" s="687"/>
      <c r="AL83" s="688"/>
      <c r="AM83" s="197"/>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P83" s="197"/>
      <c r="BQ83" s="197"/>
      <c r="BR83" s="197"/>
      <c r="BS83" s="197"/>
      <c r="BT83" s="197"/>
      <c r="BU83" s="197"/>
      <c r="BV83" s="197"/>
      <c r="BW83" s="197"/>
      <c r="BX83" s="197"/>
      <c r="BY83" s="197"/>
      <c r="BZ83" s="197"/>
      <c r="CA83" s="197"/>
      <c r="CB83" s="197"/>
      <c r="CC83" s="197"/>
      <c r="CD83" s="197"/>
      <c r="CE83" s="197"/>
      <c r="CF83" s="197"/>
      <c r="CG83" s="197"/>
      <c r="CH83" s="197"/>
      <c r="CI83" s="197"/>
      <c r="CJ83" s="197"/>
      <c r="CK83" s="197"/>
      <c r="CL83" s="197"/>
      <c r="CM83" s="197"/>
      <c r="CN83" s="197"/>
      <c r="CO83" s="197"/>
      <c r="CP83" s="197"/>
      <c r="CQ83" s="197"/>
      <c r="CR83" s="197"/>
      <c r="CS83" s="197"/>
      <c r="CT83" s="197"/>
      <c r="CU83" s="197"/>
      <c r="CV83" s="197"/>
      <c r="CW83" s="197"/>
      <c r="CX83" s="197"/>
      <c r="CY83" s="197"/>
      <c r="CZ83" s="197"/>
      <c r="DA83" s="197"/>
      <c r="DB83" s="197"/>
      <c r="DC83" s="197"/>
      <c r="DD83" s="197"/>
      <c r="DE83" s="197"/>
      <c r="DF83" s="197"/>
      <c r="DG83" s="197"/>
      <c r="DH83" s="197"/>
      <c r="DI83" s="197"/>
      <c r="DJ83" s="197"/>
      <c r="DK83" s="197"/>
      <c r="DL83" s="197"/>
      <c r="DM83" s="197"/>
      <c r="DN83" s="197"/>
      <c r="DO83" s="197"/>
      <c r="DP83" s="197"/>
      <c r="DQ83" s="197"/>
      <c r="DR83" s="197"/>
      <c r="DS83" s="197"/>
      <c r="DT83" s="197"/>
      <c r="DU83" s="197"/>
      <c r="DV83" s="197"/>
      <c r="DW83" s="197"/>
      <c r="DX83" s="197"/>
      <c r="DY83" s="197"/>
      <c r="DZ83" s="197"/>
      <c r="EA83" s="197"/>
      <c r="EB83" s="197"/>
      <c r="EC83" s="197"/>
      <c r="ED83" s="197"/>
      <c r="EE83" s="197"/>
      <c r="EF83" s="197"/>
      <c r="EG83" s="197"/>
      <c r="EH83" s="197"/>
      <c r="EI83" s="197"/>
      <c r="EJ83" s="197"/>
      <c r="EK83" s="197"/>
      <c r="EL83" s="197"/>
      <c r="EM83" s="197"/>
      <c r="EN83" s="197"/>
      <c r="EO83" s="197"/>
      <c r="EP83" s="197"/>
      <c r="EQ83" s="197"/>
      <c r="ER83" s="197"/>
      <c r="ES83" s="197"/>
      <c r="ET83" s="197"/>
      <c r="EU83" s="197"/>
      <c r="EV83" s="197"/>
      <c r="EW83" s="197"/>
      <c r="EX83" s="197"/>
      <c r="EY83" s="197"/>
      <c r="EZ83" s="197"/>
      <c r="FA83" s="197"/>
      <c r="FB83" s="197"/>
      <c r="FC83" s="197"/>
      <c r="FD83" s="197"/>
      <c r="FE83" s="197"/>
      <c r="FF83" s="197"/>
      <c r="FG83" s="197"/>
      <c r="FH83" s="197"/>
      <c r="FI83" s="197"/>
      <c r="FJ83" s="197"/>
      <c r="FK83" s="197"/>
      <c r="FL83" s="197"/>
      <c r="FM83" s="197"/>
      <c r="FN83" s="197"/>
      <c r="FO83" s="197"/>
      <c r="FP83" s="197"/>
      <c r="FQ83" s="197"/>
      <c r="FR83" s="197"/>
      <c r="FS83" s="197"/>
      <c r="FT83" s="197"/>
      <c r="FU83" s="197"/>
      <c r="FV83" s="197"/>
      <c r="FW83" s="197"/>
      <c r="FX83" s="197"/>
      <c r="FY83" s="197"/>
      <c r="FZ83" s="197"/>
      <c r="GA83" s="197"/>
      <c r="GB83" s="197"/>
      <c r="GC83" s="197"/>
      <c r="GD83" s="197"/>
      <c r="GE83" s="197"/>
      <c r="GF83" s="197"/>
      <c r="GG83" s="197"/>
      <c r="GH83" s="197"/>
      <c r="GI83" s="197"/>
      <c r="GJ83" s="197"/>
      <c r="GK83" s="197"/>
      <c r="GL83" s="197"/>
      <c r="GM83" s="197"/>
      <c r="GN83" s="197"/>
      <c r="GO83" s="197"/>
      <c r="GP83" s="197"/>
      <c r="GQ83" s="197"/>
      <c r="GR83" s="197"/>
      <c r="GS83" s="197"/>
      <c r="GT83" s="197"/>
      <c r="GU83" s="197"/>
      <c r="GV83" s="197"/>
      <c r="GW83" s="197"/>
      <c r="GX83" s="197"/>
      <c r="GY83" s="197"/>
      <c r="GZ83" s="197"/>
      <c r="HA83" s="197"/>
      <c r="HB83" s="197"/>
      <c r="HC83" s="197"/>
      <c r="HD83" s="197"/>
      <c r="HE83" s="197"/>
      <c r="HF83" s="197"/>
      <c r="HG83" s="197"/>
      <c r="HH83" s="197"/>
      <c r="HI83" s="197"/>
      <c r="HJ83" s="197"/>
      <c r="HK83" s="197"/>
      <c r="HL83" s="197"/>
      <c r="HM83" s="197"/>
      <c r="HN83" s="197"/>
      <c r="HO83" s="197"/>
      <c r="HP83" s="197"/>
      <c r="HQ83" s="197"/>
      <c r="HR83" s="197"/>
      <c r="HS83" s="197"/>
      <c r="HT83" s="197"/>
      <c r="HU83" s="197"/>
      <c r="HV83" s="197"/>
      <c r="HW83" s="197"/>
      <c r="HX83" s="197"/>
      <c r="HY83" s="197"/>
      <c r="HZ83" s="197"/>
      <c r="IA83" s="197"/>
      <c r="IB83" s="197"/>
      <c r="IC83" s="197"/>
      <c r="ID83" s="197"/>
      <c r="IE83" s="197"/>
      <c r="IF83" s="197"/>
      <c r="IG83" s="197"/>
      <c r="IH83" s="197"/>
      <c r="II83" s="197"/>
      <c r="IJ83" s="197"/>
      <c r="IK83" s="197"/>
      <c r="IL83" s="197"/>
      <c r="IM83" s="197"/>
      <c r="IN83" s="197"/>
      <c r="IO83" s="197"/>
      <c r="IP83" s="197"/>
      <c r="IQ83" s="197"/>
      <c r="IR83" s="197"/>
      <c r="IS83" s="197"/>
      <c r="IT83" s="197"/>
      <c r="IU83" s="197"/>
      <c r="IV83" s="197"/>
      <c r="IW83" s="197"/>
    </row>
    <row r="84" spans="1:257" s="199" customFormat="1" ht="20.25" customHeight="1" x14ac:dyDescent="0.25">
      <c r="A84" s="1101"/>
      <c r="B84" s="1101"/>
      <c r="C84" s="1133"/>
      <c r="D84" s="96" t="s">
        <v>463</v>
      </c>
      <c r="E84" s="1098"/>
      <c r="F84" s="1136"/>
      <c r="G84" s="1133"/>
      <c r="H84" s="1070"/>
      <c r="I84" s="1070"/>
      <c r="J84" s="1139"/>
      <c r="K84" s="1095"/>
      <c r="L84" s="1142"/>
      <c r="M84" s="1092"/>
      <c r="N84" s="1194"/>
      <c r="O84" s="1195"/>
      <c r="P84" s="1195"/>
      <c r="Q84" s="687"/>
      <c r="R84" s="687"/>
      <c r="S84" s="687"/>
      <c r="T84" s="687"/>
      <c r="U84" s="687"/>
      <c r="V84" s="687"/>
      <c r="W84" s="687"/>
      <c r="X84" s="687"/>
      <c r="Y84" s="687"/>
      <c r="Z84" s="687"/>
      <c r="AA84" s="687"/>
      <c r="AB84" s="687"/>
      <c r="AC84" s="687"/>
      <c r="AD84" s="687"/>
      <c r="AE84" s="687"/>
      <c r="AF84" s="687"/>
      <c r="AG84" s="687"/>
      <c r="AH84" s="687"/>
      <c r="AI84" s="687"/>
      <c r="AJ84" s="687"/>
      <c r="AK84" s="687"/>
      <c r="AL84" s="688"/>
      <c r="AM84" s="197"/>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197"/>
      <c r="CC84" s="197"/>
      <c r="CD84" s="197"/>
      <c r="CE84" s="197"/>
      <c r="CF84" s="197"/>
      <c r="CG84" s="197"/>
      <c r="CH84" s="197"/>
      <c r="CI84" s="197"/>
      <c r="CJ84" s="197"/>
      <c r="CK84" s="197"/>
      <c r="CL84" s="197"/>
      <c r="CM84" s="197"/>
      <c r="CN84" s="197"/>
      <c r="CO84" s="197"/>
      <c r="CP84" s="197"/>
      <c r="CQ84" s="197"/>
      <c r="CR84" s="197"/>
      <c r="CS84" s="197"/>
      <c r="CT84" s="197"/>
      <c r="CU84" s="197"/>
      <c r="CV84" s="197"/>
      <c r="CW84" s="197"/>
      <c r="CX84" s="197"/>
      <c r="CY84" s="197"/>
      <c r="CZ84" s="197"/>
      <c r="DA84" s="197"/>
      <c r="DB84" s="197"/>
      <c r="DC84" s="197"/>
      <c r="DD84" s="197"/>
      <c r="DE84" s="197"/>
      <c r="DF84" s="197"/>
      <c r="DG84" s="197"/>
      <c r="DH84" s="197"/>
      <c r="DI84" s="197"/>
      <c r="DJ84" s="197"/>
      <c r="DK84" s="197"/>
      <c r="DL84" s="197"/>
      <c r="DM84" s="197"/>
      <c r="DN84" s="197"/>
      <c r="DO84" s="197"/>
      <c r="DP84" s="197"/>
      <c r="DQ84" s="197"/>
      <c r="DR84" s="197"/>
      <c r="DS84" s="197"/>
      <c r="DT84" s="197"/>
      <c r="DU84" s="197"/>
      <c r="DV84" s="197"/>
      <c r="DW84" s="197"/>
      <c r="DX84" s="197"/>
      <c r="DY84" s="197"/>
      <c r="DZ84" s="197"/>
      <c r="EA84" s="197"/>
      <c r="EB84" s="197"/>
      <c r="EC84" s="197"/>
      <c r="ED84" s="197"/>
      <c r="EE84" s="197"/>
      <c r="EF84" s="197"/>
      <c r="EG84" s="197"/>
      <c r="EH84" s="197"/>
      <c r="EI84" s="197"/>
      <c r="EJ84" s="197"/>
      <c r="EK84" s="197"/>
      <c r="EL84" s="197"/>
      <c r="EM84" s="197"/>
      <c r="EN84" s="197"/>
      <c r="EO84" s="197"/>
      <c r="EP84" s="197"/>
      <c r="EQ84" s="197"/>
      <c r="ER84" s="197"/>
      <c r="ES84" s="197"/>
      <c r="ET84" s="197"/>
      <c r="EU84" s="197"/>
      <c r="EV84" s="197"/>
      <c r="EW84" s="197"/>
      <c r="EX84" s="197"/>
      <c r="EY84" s="197"/>
      <c r="EZ84" s="197"/>
      <c r="FA84" s="197"/>
      <c r="FB84" s="197"/>
      <c r="FC84" s="197"/>
      <c r="FD84" s="197"/>
      <c r="FE84" s="197"/>
      <c r="FF84" s="197"/>
      <c r="FG84" s="197"/>
      <c r="FH84" s="197"/>
      <c r="FI84" s="197"/>
      <c r="FJ84" s="197"/>
      <c r="FK84" s="197"/>
      <c r="FL84" s="197"/>
      <c r="FM84" s="197"/>
      <c r="FN84" s="197"/>
      <c r="FO84" s="197"/>
      <c r="FP84" s="197"/>
      <c r="FQ84" s="197"/>
      <c r="FR84" s="197"/>
      <c r="FS84" s="197"/>
      <c r="FT84" s="197"/>
      <c r="FU84" s="197"/>
      <c r="FV84" s="197"/>
      <c r="FW84" s="197"/>
      <c r="FX84" s="197"/>
      <c r="FY84" s="197"/>
      <c r="FZ84" s="197"/>
      <c r="GA84" s="197"/>
      <c r="GB84" s="197"/>
      <c r="GC84" s="197"/>
      <c r="GD84" s="197"/>
      <c r="GE84" s="197"/>
      <c r="GF84" s="197"/>
      <c r="GG84" s="197"/>
      <c r="GH84" s="197"/>
      <c r="GI84" s="197"/>
      <c r="GJ84" s="197"/>
      <c r="GK84" s="197"/>
      <c r="GL84" s="197"/>
      <c r="GM84" s="197"/>
      <c r="GN84" s="197"/>
      <c r="GO84" s="197"/>
      <c r="GP84" s="197"/>
      <c r="GQ84" s="197"/>
      <c r="GR84" s="197"/>
      <c r="GS84" s="197"/>
      <c r="GT84" s="197"/>
      <c r="GU84" s="197"/>
      <c r="GV84" s="197"/>
      <c r="GW84" s="197"/>
      <c r="GX84" s="197"/>
      <c r="GY84" s="197"/>
      <c r="GZ84" s="197"/>
      <c r="HA84" s="197"/>
      <c r="HB84" s="197"/>
      <c r="HC84" s="197"/>
      <c r="HD84" s="197"/>
      <c r="HE84" s="197"/>
      <c r="HF84" s="197"/>
      <c r="HG84" s="197"/>
      <c r="HH84" s="197"/>
      <c r="HI84" s="197"/>
      <c r="HJ84" s="197"/>
      <c r="HK84" s="197"/>
      <c r="HL84" s="197"/>
      <c r="HM84" s="197"/>
      <c r="HN84" s="197"/>
      <c r="HO84" s="197"/>
      <c r="HP84" s="197"/>
      <c r="HQ84" s="197"/>
      <c r="HR84" s="197"/>
      <c r="HS84" s="197"/>
      <c r="HT84" s="197"/>
      <c r="HU84" s="197"/>
      <c r="HV84" s="197"/>
      <c r="HW84" s="197"/>
      <c r="HX84" s="197"/>
      <c r="HY84" s="197"/>
      <c r="HZ84" s="197"/>
      <c r="IA84" s="197"/>
      <c r="IB84" s="197"/>
      <c r="IC84" s="197"/>
      <c r="ID84" s="197"/>
      <c r="IE84" s="197"/>
      <c r="IF84" s="197"/>
      <c r="IG84" s="197"/>
      <c r="IH84" s="197"/>
      <c r="II84" s="197"/>
      <c r="IJ84" s="197"/>
      <c r="IK84" s="197"/>
      <c r="IL84" s="197"/>
      <c r="IM84" s="197"/>
      <c r="IN84" s="197"/>
      <c r="IO84" s="197"/>
      <c r="IP84" s="197"/>
      <c r="IQ84" s="197"/>
      <c r="IR84" s="197"/>
      <c r="IS84" s="197"/>
      <c r="IT84" s="197"/>
      <c r="IU84" s="197"/>
      <c r="IV84" s="197"/>
      <c r="IW84" s="197"/>
    </row>
    <row r="85" spans="1:257" s="197" customFormat="1" ht="18" customHeight="1" x14ac:dyDescent="0.25">
      <c r="A85" s="1102"/>
      <c r="B85" s="1102"/>
      <c r="C85" s="1134"/>
      <c r="D85" s="96" t="s">
        <v>464</v>
      </c>
      <c r="E85" s="1099"/>
      <c r="F85" s="1137"/>
      <c r="G85" s="1134"/>
      <c r="H85" s="1071"/>
      <c r="I85" s="1071"/>
      <c r="J85" s="1140"/>
      <c r="K85" s="1096"/>
      <c r="L85" s="1143"/>
      <c r="M85" s="1093"/>
      <c r="N85" s="1194"/>
      <c r="O85" s="1195"/>
      <c r="P85" s="1195"/>
      <c r="Q85" s="687"/>
      <c r="R85" s="687"/>
      <c r="S85" s="687"/>
      <c r="T85" s="687"/>
      <c r="U85" s="687"/>
      <c r="V85" s="687"/>
      <c r="W85" s="687"/>
      <c r="X85" s="687"/>
      <c r="Y85" s="687"/>
      <c r="Z85" s="687"/>
      <c r="AA85" s="687"/>
      <c r="AB85" s="687"/>
      <c r="AC85" s="687"/>
      <c r="AD85" s="687"/>
      <c r="AE85" s="687"/>
      <c r="AF85" s="687"/>
      <c r="AG85" s="687"/>
      <c r="AH85" s="687"/>
      <c r="AI85" s="687"/>
      <c r="AJ85" s="687"/>
      <c r="AK85" s="687"/>
      <c r="AL85" s="688"/>
    </row>
    <row r="86" spans="1:257" s="197" customFormat="1" ht="24" customHeight="1" x14ac:dyDescent="0.25">
      <c r="A86" s="318"/>
      <c r="B86" s="306">
        <v>3</v>
      </c>
      <c r="C86" s="88" t="s">
        <v>465</v>
      </c>
      <c r="D86" s="325"/>
      <c r="E86" s="387"/>
      <c r="F86" s="387"/>
      <c r="G86" s="388"/>
      <c r="H86" s="388"/>
      <c r="I86" s="101"/>
      <c r="J86" s="348"/>
      <c r="K86" s="389"/>
      <c r="L86" s="101"/>
      <c r="M86" s="390">
        <f>L87</f>
        <v>0.57799999999999996</v>
      </c>
      <c r="N86" s="231"/>
      <c r="O86" s="231"/>
      <c r="P86" s="231"/>
      <c r="Q86" s="687"/>
      <c r="R86" s="687"/>
      <c r="S86" s="687"/>
      <c r="T86" s="687"/>
      <c r="U86" s="687"/>
      <c r="V86" s="687"/>
      <c r="W86" s="687"/>
      <c r="X86" s="687"/>
      <c r="Y86" s="687"/>
      <c r="Z86" s="687"/>
      <c r="AA86" s="687"/>
      <c r="AB86" s="687"/>
      <c r="AC86" s="687"/>
      <c r="AD86" s="687"/>
      <c r="AE86" s="687"/>
      <c r="AF86" s="687"/>
      <c r="AG86" s="687"/>
      <c r="AH86" s="687"/>
      <c r="AI86" s="687"/>
      <c r="AJ86" s="687"/>
      <c r="AK86" s="687"/>
      <c r="AL86" s="688"/>
    </row>
    <row r="87" spans="1:257" s="197" customFormat="1" ht="46.15" customHeight="1" x14ac:dyDescent="0.25">
      <c r="A87" s="1100"/>
      <c r="B87" s="1103"/>
      <c r="C87" s="1106" t="s">
        <v>466</v>
      </c>
      <c r="D87" s="96" t="s">
        <v>467</v>
      </c>
      <c r="E87" s="96" t="s">
        <v>760</v>
      </c>
      <c r="F87" s="1109" t="s">
        <v>759</v>
      </c>
      <c r="G87" s="1109" t="s">
        <v>416</v>
      </c>
      <c r="H87" s="1109">
        <v>64</v>
      </c>
      <c r="I87" s="1100">
        <v>64</v>
      </c>
      <c r="J87" s="1112">
        <v>1</v>
      </c>
      <c r="K87" s="1115">
        <v>37</v>
      </c>
      <c r="L87" s="1126">
        <v>0.57799999999999996</v>
      </c>
      <c r="M87" s="1129"/>
      <c r="N87" s="1100" t="s">
        <v>1020</v>
      </c>
      <c r="O87" s="1106" t="s">
        <v>1023</v>
      </c>
      <c r="P87" s="1106" t="s">
        <v>1024</v>
      </c>
      <c r="Q87" s="687"/>
      <c r="R87" s="687"/>
      <c r="S87" s="687"/>
      <c r="T87" s="687"/>
      <c r="U87" s="687"/>
      <c r="V87" s="687"/>
      <c r="W87" s="687"/>
      <c r="X87" s="687"/>
      <c r="Y87" s="687"/>
      <c r="Z87" s="687"/>
      <c r="AA87" s="687"/>
      <c r="AB87" s="687"/>
      <c r="AC87" s="687"/>
      <c r="AD87" s="687"/>
      <c r="AE87" s="687"/>
      <c r="AF87" s="687"/>
      <c r="AG87" s="687"/>
      <c r="AH87" s="687"/>
      <c r="AI87" s="687"/>
      <c r="AJ87" s="687"/>
      <c r="AK87" s="687"/>
      <c r="AL87" s="688"/>
    </row>
    <row r="88" spans="1:257" s="197" customFormat="1" ht="36.75" customHeight="1" x14ac:dyDescent="0.25">
      <c r="A88" s="1101"/>
      <c r="B88" s="1104"/>
      <c r="C88" s="1107"/>
      <c r="D88" s="96" t="s">
        <v>468</v>
      </c>
      <c r="E88" s="1097" t="s">
        <v>469</v>
      </c>
      <c r="F88" s="1110"/>
      <c r="G88" s="1110"/>
      <c r="H88" s="1110"/>
      <c r="I88" s="1101"/>
      <c r="J88" s="1113"/>
      <c r="K88" s="1116"/>
      <c r="L88" s="1127"/>
      <c r="M88" s="1130"/>
      <c r="N88" s="1101"/>
      <c r="O88" s="1107"/>
      <c r="P88" s="1107"/>
      <c r="Q88" s="687"/>
      <c r="R88" s="687"/>
      <c r="S88" s="687"/>
      <c r="T88" s="687"/>
      <c r="U88" s="687"/>
      <c r="V88" s="687"/>
      <c r="W88" s="687"/>
      <c r="X88" s="687"/>
      <c r="Y88" s="687"/>
      <c r="Z88" s="687"/>
      <c r="AA88" s="687"/>
      <c r="AB88" s="687"/>
      <c r="AC88" s="687"/>
      <c r="AD88" s="687"/>
      <c r="AE88" s="687"/>
      <c r="AF88" s="687"/>
      <c r="AG88" s="687"/>
      <c r="AH88" s="687"/>
      <c r="AI88" s="687"/>
      <c r="AJ88" s="687"/>
      <c r="AK88" s="687"/>
      <c r="AL88" s="688"/>
    </row>
    <row r="89" spans="1:257" s="197" customFormat="1" ht="23.25" customHeight="1" x14ac:dyDescent="0.25">
      <c r="A89" s="1101"/>
      <c r="B89" s="1104"/>
      <c r="C89" s="1107"/>
      <c r="D89" s="96" t="s">
        <v>470</v>
      </c>
      <c r="E89" s="1098"/>
      <c r="F89" s="1110"/>
      <c r="G89" s="1110"/>
      <c r="H89" s="1110"/>
      <c r="I89" s="1101"/>
      <c r="J89" s="1113"/>
      <c r="K89" s="1116"/>
      <c r="L89" s="1127"/>
      <c r="M89" s="1130"/>
      <c r="N89" s="1101"/>
      <c r="O89" s="1107"/>
      <c r="P89" s="1107"/>
      <c r="Q89" s="687"/>
      <c r="R89" s="687"/>
      <c r="S89" s="687"/>
      <c r="T89" s="687"/>
      <c r="U89" s="687"/>
      <c r="V89" s="687"/>
      <c r="W89" s="687"/>
      <c r="X89" s="687"/>
      <c r="Y89" s="687"/>
      <c r="Z89" s="687"/>
      <c r="AA89" s="687"/>
      <c r="AB89" s="687"/>
      <c r="AC89" s="687"/>
      <c r="AD89" s="687"/>
      <c r="AE89" s="687"/>
      <c r="AF89" s="687"/>
      <c r="AG89" s="687"/>
      <c r="AH89" s="687"/>
      <c r="AI89" s="687"/>
      <c r="AJ89" s="687"/>
      <c r="AK89" s="687"/>
      <c r="AL89" s="688"/>
    </row>
    <row r="90" spans="1:257" s="197" customFormat="1" ht="12.75" thickBot="1" x14ac:dyDescent="0.3">
      <c r="A90" s="1102"/>
      <c r="B90" s="1105"/>
      <c r="C90" s="1108"/>
      <c r="D90" s="96" t="s">
        <v>455</v>
      </c>
      <c r="E90" s="1099"/>
      <c r="F90" s="1111"/>
      <c r="G90" s="1111"/>
      <c r="H90" s="1111"/>
      <c r="I90" s="1102"/>
      <c r="J90" s="1114"/>
      <c r="K90" s="1117"/>
      <c r="L90" s="1128"/>
      <c r="M90" s="1131"/>
      <c r="N90" s="1102"/>
      <c r="O90" s="1108"/>
      <c r="P90" s="1108"/>
      <c r="Q90" s="687"/>
      <c r="R90" s="687"/>
      <c r="S90" s="687"/>
      <c r="T90" s="687"/>
      <c r="U90" s="687"/>
      <c r="V90" s="687"/>
      <c r="W90" s="687"/>
      <c r="X90" s="687"/>
      <c r="Y90" s="687"/>
      <c r="Z90" s="687"/>
      <c r="AA90" s="687"/>
      <c r="AB90" s="687"/>
      <c r="AC90" s="687"/>
      <c r="AD90" s="687"/>
      <c r="AE90" s="687"/>
      <c r="AF90" s="687"/>
      <c r="AG90" s="687"/>
      <c r="AH90" s="687"/>
      <c r="AI90" s="687"/>
      <c r="AJ90" s="687"/>
      <c r="AK90" s="687"/>
      <c r="AL90" s="688"/>
    </row>
    <row r="91" spans="1:257" s="689" customFormat="1" ht="24" x14ac:dyDescent="0.25">
      <c r="A91" s="391"/>
      <c r="B91" s="392">
        <v>4</v>
      </c>
      <c r="C91" s="97" t="s">
        <v>471</v>
      </c>
      <c r="D91" s="98"/>
      <c r="E91" s="98"/>
      <c r="F91" s="393"/>
      <c r="G91" s="210"/>
      <c r="H91" s="210"/>
      <c r="I91" s="210"/>
      <c r="J91" s="382"/>
      <c r="K91" s="383"/>
      <c r="L91" s="394"/>
      <c r="M91" s="207">
        <f>SUM(L92:L108)/3</f>
        <v>0.76079166281826305</v>
      </c>
      <c r="N91" s="231"/>
      <c r="O91" s="231"/>
      <c r="P91" s="231"/>
      <c r="Q91" s="687"/>
      <c r="R91" s="687"/>
      <c r="S91" s="687"/>
      <c r="T91" s="687"/>
      <c r="U91" s="687"/>
      <c r="V91" s="687"/>
      <c r="W91" s="687"/>
      <c r="X91" s="687"/>
      <c r="Y91" s="687"/>
      <c r="Z91" s="687"/>
      <c r="AA91" s="687"/>
      <c r="AB91" s="687"/>
      <c r="AC91" s="687"/>
      <c r="AD91" s="687"/>
      <c r="AE91" s="687"/>
      <c r="AF91" s="687"/>
      <c r="AG91" s="687"/>
      <c r="AH91" s="687"/>
      <c r="AI91" s="687"/>
      <c r="AJ91" s="687"/>
      <c r="AK91" s="687"/>
      <c r="AL91" s="687"/>
      <c r="AM91" s="687"/>
      <c r="AN91" s="687"/>
      <c r="AO91" s="687"/>
      <c r="AP91" s="687"/>
      <c r="AQ91" s="687"/>
      <c r="AR91" s="687"/>
      <c r="AS91" s="687"/>
      <c r="AT91" s="687"/>
      <c r="AU91" s="687"/>
      <c r="AV91" s="687"/>
      <c r="AW91" s="687"/>
      <c r="AX91" s="687"/>
      <c r="AY91" s="687"/>
      <c r="AZ91" s="687"/>
      <c r="BA91" s="687"/>
      <c r="BB91" s="687"/>
      <c r="BC91" s="687"/>
      <c r="BD91" s="687"/>
      <c r="BE91" s="687"/>
      <c r="BF91" s="687"/>
      <c r="BG91" s="687"/>
      <c r="BH91" s="687"/>
      <c r="BI91" s="687"/>
      <c r="BJ91" s="687"/>
      <c r="BK91" s="687"/>
      <c r="BL91" s="687"/>
      <c r="BM91" s="687"/>
      <c r="BN91" s="687"/>
      <c r="BO91" s="687"/>
      <c r="BP91" s="687"/>
      <c r="BQ91" s="687"/>
      <c r="BR91" s="687"/>
      <c r="BS91" s="687"/>
      <c r="BT91" s="687"/>
      <c r="BU91" s="687"/>
      <c r="BV91" s="687"/>
      <c r="BW91" s="687"/>
      <c r="BX91" s="687"/>
      <c r="BY91" s="687"/>
      <c r="BZ91" s="687"/>
      <c r="CA91" s="687"/>
      <c r="CB91" s="687"/>
      <c r="CC91" s="687"/>
      <c r="CD91" s="687"/>
      <c r="CE91" s="687"/>
      <c r="CF91" s="687"/>
      <c r="CG91" s="687"/>
      <c r="CH91" s="687"/>
      <c r="CI91" s="687"/>
      <c r="CJ91" s="687"/>
      <c r="CK91" s="687"/>
      <c r="CL91" s="687"/>
      <c r="CM91" s="687"/>
      <c r="CN91" s="687"/>
      <c r="CO91" s="687"/>
      <c r="CP91" s="687"/>
      <c r="CQ91" s="687"/>
      <c r="CR91" s="687"/>
      <c r="CS91" s="687"/>
      <c r="CT91" s="687"/>
      <c r="CU91" s="687"/>
      <c r="CV91" s="687"/>
      <c r="CW91" s="687"/>
      <c r="CX91" s="687"/>
      <c r="CY91" s="687"/>
      <c r="CZ91" s="687"/>
      <c r="DA91" s="687"/>
      <c r="DB91" s="687"/>
      <c r="DC91" s="687"/>
      <c r="DD91" s="687"/>
      <c r="DE91" s="687"/>
      <c r="DF91" s="687"/>
      <c r="DG91" s="687"/>
      <c r="DH91" s="687"/>
      <c r="DI91" s="687"/>
      <c r="DJ91" s="687"/>
      <c r="DK91" s="687"/>
      <c r="DL91" s="687"/>
      <c r="DM91" s="687"/>
      <c r="DN91" s="687"/>
      <c r="DO91" s="687"/>
      <c r="DP91" s="687"/>
      <c r="DQ91" s="687"/>
      <c r="DR91" s="687"/>
      <c r="DS91" s="687"/>
      <c r="DT91" s="687"/>
      <c r="DU91" s="687"/>
      <c r="DV91" s="687"/>
      <c r="DW91" s="687"/>
      <c r="DX91" s="687"/>
      <c r="DY91" s="687"/>
      <c r="DZ91" s="687"/>
      <c r="EA91" s="687"/>
      <c r="EB91" s="687"/>
      <c r="EC91" s="687"/>
      <c r="ED91" s="687"/>
      <c r="EE91" s="687"/>
      <c r="EF91" s="687"/>
      <c r="EG91" s="687"/>
      <c r="EH91" s="687"/>
      <c r="EI91" s="687"/>
      <c r="EJ91" s="687"/>
      <c r="EK91" s="687"/>
      <c r="EL91" s="687"/>
      <c r="EM91" s="687"/>
      <c r="EN91" s="687"/>
      <c r="EO91" s="687"/>
      <c r="EP91" s="687"/>
      <c r="EQ91" s="687"/>
      <c r="ER91" s="687"/>
      <c r="ES91" s="687"/>
      <c r="ET91" s="687"/>
      <c r="EU91" s="687"/>
      <c r="EV91" s="687"/>
      <c r="EW91" s="687"/>
      <c r="EX91" s="687"/>
      <c r="EY91" s="687"/>
      <c r="EZ91" s="687"/>
      <c r="FA91" s="687"/>
      <c r="FB91" s="687"/>
      <c r="FC91" s="687"/>
      <c r="FD91" s="687"/>
      <c r="FE91" s="687"/>
      <c r="FF91" s="687"/>
      <c r="FG91" s="687"/>
      <c r="FH91" s="687"/>
      <c r="FI91" s="687"/>
      <c r="FJ91" s="687"/>
      <c r="FK91" s="687"/>
      <c r="FL91" s="687"/>
      <c r="FM91" s="687"/>
      <c r="FN91" s="687"/>
      <c r="FO91" s="687"/>
      <c r="FP91" s="687"/>
      <c r="FQ91" s="687"/>
      <c r="FR91" s="687"/>
      <c r="FS91" s="687"/>
      <c r="FT91" s="687"/>
      <c r="FU91" s="687"/>
      <c r="FV91" s="687"/>
      <c r="FW91" s="687"/>
      <c r="FX91" s="687"/>
      <c r="FY91" s="687"/>
      <c r="FZ91" s="687"/>
      <c r="GA91" s="687"/>
      <c r="GB91" s="687"/>
      <c r="GC91" s="687"/>
      <c r="GD91" s="687"/>
      <c r="GE91" s="687"/>
      <c r="GF91" s="687"/>
      <c r="GG91" s="687"/>
      <c r="GH91" s="687"/>
      <c r="GI91" s="687"/>
      <c r="GJ91" s="687"/>
      <c r="GK91" s="687"/>
      <c r="GL91" s="687"/>
      <c r="GM91" s="687"/>
      <c r="GN91" s="687"/>
      <c r="GO91" s="687"/>
      <c r="GP91" s="687"/>
      <c r="GQ91" s="687"/>
      <c r="GR91" s="687"/>
      <c r="GS91" s="687"/>
      <c r="GT91" s="687"/>
      <c r="GU91" s="687"/>
      <c r="GV91" s="687"/>
      <c r="GW91" s="687"/>
      <c r="GX91" s="687"/>
      <c r="GY91" s="687"/>
      <c r="GZ91" s="687"/>
      <c r="HA91" s="687"/>
      <c r="HB91" s="687"/>
      <c r="HC91" s="687"/>
      <c r="HD91" s="687"/>
      <c r="HE91" s="687"/>
      <c r="HF91" s="687"/>
      <c r="HG91" s="687"/>
      <c r="HH91" s="687"/>
      <c r="HI91" s="687"/>
      <c r="HJ91" s="687"/>
      <c r="HK91" s="687"/>
      <c r="HL91" s="687"/>
      <c r="HM91" s="687"/>
      <c r="HN91" s="687"/>
      <c r="HO91" s="687"/>
      <c r="HP91" s="687"/>
      <c r="HQ91" s="687"/>
      <c r="HR91" s="687"/>
      <c r="HS91" s="687"/>
      <c r="HT91" s="687"/>
      <c r="HU91" s="687"/>
      <c r="HV91" s="687"/>
      <c r="HW91" s="687"/>
      <c r="HX91" s="687"/>
      <c r="HY91" s="687"/>
      <c r="HZ91" s="687"/>
      <c r="IA91" s="687"/>
      <c r="IB91" s="687"/>
      <c r="IC91" s="687"/>
      <c r="ID91" s="687"/>
      <c r="IE91" s="687"/>
      <c r="IF91" s="687"/>
      <c r="IG91" s="687"/>
      <c r="IH91" s="687"/>
      <c r="II91" s="687"/>
      <c r="IJ91" s="687"/>
      <c r="IK91" s="687"/>
      <c r="IL91" s="687"/>
      <c r="IM91" s="687"/>
      <c r="IN91" s="687"/>
      <c r="IO91" s="687"/>
      <c r="IP91" s="687"/>
      <c r="IQ91" s="687"/>
      <c r="IR91" s="687"/>
      <c r="IS91" s="687"/>
      <c r="IT91" s="687"/>
      <c r="IU91" s="687"/>
      <c r="IV91" s="687"/>
      <c r="IW91" s="687"/>
    </row>
    <row r="92" spans="1:257" s="199" customFormat="1" ht="54.75" customHeight="1" x14ac:dyDescent="0.25">
      <c r="A92" s="318"/>
      <c r="B92" s="159"/>
      <c r="C92" s="96" t="s">
        <v>472</v>
      </c>
      <c r="D92" s="96" t="s">
        <v>473</v>
      </c>
      <c r="E92" s="96" t="s">
        <v>758</v>
      </c>
      <c r="F92" s="395" t="s">
        <v>670</v>
      </c>
      <c r="G92" s="47" t="s">
        <v>669</v>
      </c>
      <c r="H92" s="43">
        <v>1</v>
      </c>
      <c r="I92" s="396">
        <v>1</v>
      </c>
      <c r="J92" s="397">
        <v>1</v>
      </c>
      <c r="K92" s="719">
        <v>1</v>
      </c>
      <c r="L92" s="55">
        <v>1</v>
      </c>
      <c r="M92" s="720"/>
      <c r="N92" s="108" t="s">
        <v>1191</v>
      </c>
      <c r="O92" s="197"/>
      <c r="P92" s="197"/>
      <c r="Q92" s="687"/>
      <c r="R92" s="687"/>
      <c r="S92" s="687"/>
      <c r="T92" s="687"/>
      <c r="U92" s="687"/>
      <c r="V92" s="687"/>
      <c r="W92" s="687"/>
      <c r="X92" s="687"/>
      <c r="Y92" s="687"/>
      <c r="Z92" s="687"/>
      <c r="AA92" s="687"/>
      <c r="AB92" s="687"/>
      <c r="AC92" s="687"/>
      <c r="AD92" s="687"/>
      <c r="AE92" s="687"/>
      <c r="AF92" s="687"/>
      <c r="AG92" s="687"/>
      <c r="AH92" s="687"/>
      <c r="AI92" s="687"/>
      <c r="AJ92" s="687"/>
      <c r="AK92" s="687"/>
      <c r="AL92" s="688"/>
      <c r="AM92" s="197"/>
      <c r="AN92" s="197"/>
      <c r="AO92" s="197"/>
      <c r="AP92" s="197"/>
      <c r="AQ92" s="197"/>
      <c r="AR92" s="197"/>
      <c r="AS92" s="197"/>
      <c r="AT92" s="197"/>
      <c r="AU92" s="197"/>
      <c r="AV92" s="197"/>
      <c r="AW92" s="197"/>
      <c r="AX92" s="197"/>
      <c r="AY92" s="197"/>
      <c r="AZ92" s="197"/>
      <c r="BA92" s="197"/>
      <c r="BB92" s="197"/>
      <c r="BC92" s="197"/>
      <c r="BD92" s="197"/>
      <c r="BE92" s="197"/>
      <c r="BF92" s="197"/>
      <c r="BG92" s="197"/>
      <c r="BH92" s="197"/>
      <c r="BI92" s="197"/>
      <c r="BJ92" s="197"/>
      <c r="BK92" s="197"/>
      <c r="BL92" s="197"/>
      <c r="BM92" s="197"/>
      <c r="BN92" s="197"/>
      <c r="BO92" s="197"/>
      <c r="BP92" s="197"/>
      <c r="BQ92" s="197"/>
      <c r="BR92" s="197"/>
      <c r="BS92" s="197"/>
      <c r="BT92" s="197"/>
      <c r="BU92" s="197"/>
      <c r="BV92" s="197"/>
      <c r="BW92" s="197"/>
      <c r="BX92" s="197"/>
      <c r="BY92" s="197"/>
      <c r="BZ92" s="197"/>
      <c r="CA92" s="197"/>
      <c r="CB92" s="197"/>
      <c r="CC92" s="197"/>
      <c r="CD92" s="197"/>
      <c r="CE92" s="197"/>
      <c r="CF92" s="197"/>
      <c r="CG92" s="197"/>
      <c r="CH92" s="197"/>
      <c r="CI92" s="197"/>
      <c r="CJ92" s="197"/>
      <c r="CK92" s="197"/>
      <c r="CL92" s="197"/>
      <c r="CM92" s="197"/>
      <c r="CN92" s="197"/>
      <c r="CO92" s="197"/>
      <c r="CP92" s="197"/>
      <c r="CQ92" s="197"/>
      <c r="CR92" s="197"/>
      <c r="CS92" s="197"/>
      <c r="CT92" s="197"/>
      <c r="CU92" s="197"/>
      <c r="CV92" s="197"/>
      <c r="CW92" s="197"/>
      <c r="CX92" s="197"/>
      <c r="CY92" s="197"/>
      <c r="CZ92" s="197"/>
      <c r="DA92" s="197"/>
      <c r="DB92" s="197"/>
      <c r="DC92" s="197"/>
      <c r="DD92" s="197"/>
      <c r="DE92" s="197"/>
      <c r="DF92" s="197"/>
      <c r="DG92" s="197"/>
      <c r="DH92" s="197"/>
      <c r="DI92" s="197"/>
      <c r="DJ92" s="197"/>
      <c r="DK92" s="197"/>
      <c r="DL92" s="197"/>
      <c r="DM92" s="197"/>
      <c r="DN92" s="197"/>
      <c r="DO92" s="197"/>
      <c r="DP92" s="197"/>
      <c r="DQ92" s="197"/>
      <c r="DR92" s="197"/>
      <c r="DS92" s="197"/>
      <c r="DT92" s="197"/>
      <c r="DU92" s="197"/>
      <c r="DV92" s="197"/>
      <c r="DW92" s="197"/>
      <c r="DX92" s="197"/>
      <c r="DY92" s="197"/>
      <c r="DZ92" s="197"/>
      <c r="EA92" s="197"/>
      <c r="EB92" s="197"/>
      <c r="EC92" s="197"/>
      <c r="ED92" s="197"/>
      <c r="EE92" s="197"/>
      <c r="EF92" s="197"/>
      <c r="EG92" s="197"/>
      <c r="EH92" s="197"/>
      <c r="EI92" s="197"/>
      <c r="EJ92" s="197"/>
      <c r="EK92" s="197"/>
      <c r="EL92" s="197"/>
      <c r="EM92" s="197"/>
      <c r="EN92" s="197"/>
      <c r="EO92" s="197"/>
      <c r="EP92" s="197"/>
      <c r="EQ92" s="197"/>
      <c r="ER92" s="197"/>
      <c r="ES92" s="197"/>
      <c r="ET92" s="197"/>
      <c r="EU92" s="197"/>
      <c r="EV92" s="197"/>
      <c r="EW92" s="197"/>
      <c r="EX92" s="197"/>
      <c r="EY92" s="197"/>
      <c r="EZ92" s="197"/>
      <c r="FA92" s="197"/>
      <c r="FB92" s="197"/>
      <c r="FC92" s="197"/>
      <c r="FD92" s="197"/>
      <c r="FE92" s="197"/>
      <c r="FF92" s="197"/>
      <c r="FG92" s="197"/>
      <c r="FH92" s="197"/>
      <c r="FI92" s="197"/>
      <c r="FJ92" s="197"/>
      <c r="FK92" s="197"/>
      <c r="FL92" s="197"/>
      <c r="FM92" s="197"/>
      <c r="FN92" s="197"/>
      <c r="FO92" s="197"/>
      <c r="FP92" s="197"/>
      <c r="FQ92" s="197"/>
      <c r="FR92" s="197"/>
      <c r="FS92" s="197"/>
      <c r="FT92" s="197"/>
      <c r="FU92" s="197"/>
      <c r="FV92" s="197"/>
      <c r="FW92" s="197"/>
      <c r="FX92" s="197"/>
      <c r="FY92" s="197"/>
      <c r="FZ92" s="197"/>
      <c r="GA92" s="197"/>
      <c r="GB92" s="197"/>
      <c r="GC92" s="197"/>
      <c r="GD92" s="197"/>
      <c r="GE92" s="197"/>
      <c r="GF92" s="197"/>
      <c r="GG92" s="197"/>
      <c r="GH92" s="197"/>
      <c r="GI92" s="197"/>
      <c r="GJ92" s="197"/>
      <c r="GK92" s="197"/>
      <c r="GL92" s="197"/>
      <c r="GM92" s="197"/>
      <c r="GN92" s="197"/>
      <c r="GO92" s="197"/>
      <c r="GP92" s="197"/>
      <c r="GQ92" s="197"/>
      <c r="GR92" s="197"/>
      <c r="GS92" s="197"/>
      <c r="GT92" s="197"/>
      <c r="GU92" s="197"/>
      <c r="GV92" s="197"/>
      <c r="GW92" s="197"/>
      <c r="GX92" s="197"/>
      <c r="GY92" s="197"/>
      <c r="GZ92" s="197"/>
      <c r="HA92" s="197"/>
      <c r="HB92" s="197"/>
      <c r="HC92" s="197"/>
      <c r="HD92" s="197"/>
      <c r="HE92" s="197"/>
      <c r="HF92" s="197"/>
      <c r="HG92" s="197"/>
      <c r="HH92" s="197"/>
      <c r="HI92" s="197"/>
      <c r="HJ92" s="197"/>
      <c r="HK92" s="197"/>
      <c r="HL92" s="197"/>
      <c r="HM92" s="197"/>
      <c r="HN92" s="197"/>
      <c r="HO92" s="197"/>
      <c r="HP92" s="197"/>
      <c r="HQ92" s="197"/>
      <c r="HR92" s="197"/>
      <c r="HS92" s="197"/>
      <c r="HT92" s="197"/>
      <c r="HU92" s="197"/>
      <c r="HV92" s="197"/>
      <c r="HW92" s="197"/>
      <c r="HX92" s="197"/>
      <c r="HY92" s="197"/>
      <c r="HZ92" s="197"/>
      <c r="IA92" s="197"/>
      <c r="IB92" s="197"/>
      <c r="IC92" s="197"/>
      <c r="ID92" s="197"/>
      <c r="IE92" s="197"/>
      <c r="IF92" s="197"/>
      <c r="IG92" s="197"/>
      <c r="IH92" s="197"/>
      <c r="II92" s="197"/>
      <c r="IJ92" s="197"/>
      <c r="IK92" s="197"/>
      <c r="IL92" s="197"/>
      <c r="IM92" s="197"/>
      <c r="IN92" s="197"/>
      <c r="IO92" s="197"/>
      <c r="IP92" s="197"/>
      <c r="IQ92" s="197"/>
      <c r="IR92" s="197"/>
      <c r="IS92" s="197"/>
      <c r="IT92" s="197"/>
      <c r="IU92" s="197"/>
      <c r="IV92" s="197"/>
      <c r="IW92" s="197"/>
    </row>
    <row r="93" spans="1:257" s="199" customFormat="1" ht="33.75" customHeight="1" x14ac:dyDescent="0.25">
      <c r="A93" s="1118"/>
      <c r="B93" s="1085"/>
      <c r="C93" s="1088" t="s">
        <v>474</v>
      </c>
      <c r="D93" s="96" t="s">
        <v>475</v>
      </c>
      <c r="E93" s="1088" t="s">
        <v>756</v>
      </c>
      <c r="F93" s="1060" t="s">
        <v>757</v>
      </c>
      <c r="G93" s="1069" t="s">
        <v>648</v>
      </c>
      <c r="H93" s="1069">
        <v>16</v>
      </c>
      <c r="I93" s="1069">
        <v>16</v>
      </c>
      <c r="J93" s="1072">
        <v>1</v>
      </c>
      <c r="K93" s="1063">
        <v>9</v>
      </c>
      <c r="L93" s="1066">
        <v>0.56200000000000006</v>
      </c>
      <c r="M93" s="721"/>
      <c r="N93" s="1100" t="s">
        <v>1025</v>
      </c>
      <c r="O93" s="1106" t="s">
        <v>1026</v>
      </c>
      <c r="P93" s="1106" t="s">
        <v>1027</v>
      </c>
      <c r="Q93" s="687"/>
      <c r="R93" s="687"/>
      <c r="S93" s="687"/>
      <c r="T93" s="687"/>
      <c r="U93" s="687"/>
      <c r="V93" s="687"/>
      <c r="W93" s="687"/>
      <c r="X93" s="687"/>
      <c r="Y93" s="687"/>
      <c r="Z93" s="687"/>
      <c r="AA93" s="687"/>
      <c r="AB93" s="687"/>
      <c r="AC93" s="687"/>
      <c r="AD93" s="687"/>
      <c r="AE93" s="687"/>
      <c r="AF93" s="687"/>
      <c r="AG93" s="687"/>
      <c r="AH93" s="687"/>
      <c r="AI93" s="687"/>
      <c r="AJ93" s="687"/>
      <c r="AK93" s="687"/>
      <c r="AL93" s="688"/>
      <c r="AM93" s="197"/>
      <c r="AN93" s="197"/>
      <c r="AO93" s="197"/>
      <c r="AP93" s="197"/>
      <c r="AQ93" s="197"/>
      <c r="AR93" s="197"/>
      <c r="AS93" s="197"/>
      <c r="AT93" s="197"/>
      <c r="AU93" s="197"/>
      <c r="AV93" s="197"/>
      <c r="AW93" s="197"/>
      <c r="AX93" s="197"/>
      <c r="AY93" s="197"/>
      <c r="AZ93" s="197"/>
      <c r="BA93" s="197"/>
      <c r="BB93" s="197"/>
      <c r="BC93" s="197"/>
      <c r="BD93" s="197"/>
      <c r="BE93" s="197"/>
      <c r="BF93" s="197"/>
      <c r="BG93" s="197"/>
      <c r="BH93" s="197"/>
      <c r="BI93" s="197"/>
      <c r="BJ93" s="197"/>
      <c r="BK93" s="197"/>
      <c r="BL93" s="197"/>
      <c r="BM93" s="197"/>
      <c r="BN93" s="197"/>
      <c r="BO93" s="197"/>
      <c r="BP93" s="197"/>
      <c r="BQ93" s="197"/>
      <c r="BR93" s="197"/>
      <c r="BS93" s="197"/>
      <c r="BT93" s="197"/>
      <c r="BU93" s="197"/>
      <c r="BV93" s="197"/>
      <c r="BW93" s="197"/>
      <c r="BX93" s="197"/>
      <c r="BY93" s="197"/>
      <c r="BZ93" s="197"/>
      <c r="CA93" s="197"/>
      <c r="CB93" s="197"/>
      <c r="CC93" s="197"/>
      <c r="CD93" s="197"/>
      <c r="CE93" s="197"/>
      <c r="CF93" s="197"/>
      <c r="CG93" s="197"/>
      <c r="CH93" s="197"/>
      <c r="CI93" s="197"/>
      <c r="CJ93" s="197"/>
      <c r="CK93" s="197"/>
      <c r="CL93" s="197"/>
      <c r="CM93" s="197"/>
      <c r="CN93" s="197"/>
      <c r="CO93" s="197"/>
      <c r="CP93" s="197"/>
      <c r="CQ93" s="197"/>
      <c r="CR93" s="197"/>
      <c r="CS93" s="197"/>
      <c r="CT93" s="197"/>
      <c r="CU93" s="197"/>
      <c r="CV93" s="197"/>
      <c r="CW93" s="197"/>
      <c r="CX93" s="197"/>
      <c r="CY93" s="197"/>
      <c r="CZ93" s="197"/>
      <c r="DA93" s="197"/>
      <c r="DB93" s="197"/>
      <c r="DC93" s="197"/>
      <c r="DD93" s="197"/>
      <c r="DE93" s="197"/>
      <c r="DF93" s="197"/>
      <c r="DG93" s="197"/>
      <c r="DH93" s="197"/>
      <c r="DI93" s="197"/>
      <c r="DJ93" s="197"/>
      <c r="DK93" s="197"/>
      <c r="DL93" s="197"/>
      <c r="DM93" s="197"/>
      <c r="DN93" s="197"/>
      <c r="DO93" s="197"/>
      <c r="DP93" s="197"/>
      <c r="DQ93" s="197"/>
      <c r="DR93" s="197"/>
      <c r="DS93" s="197"/>
      <c r="DT93" s="197"/>
      <c r="DU93" s="197"/>
      <c r="DV93" s="197"/>
      <c r="DW93" s="197"/>
      <c r="DX93" s="197"/>
      <c r="DY93" s="197"/>
      <c r="DZ93" s="197"/>
      <c r="EA93" s="197"/>
      <c r="EB93" s="197"/>
      <c r="EC93" s="197"/>
      <c r="ED93" s="197"/>
      <c r="EE93" s="197"/>
      <c r="EF93" s="197"/>
      <c r="EG93" s="197"/>
      <c r="EH93" s="197"/>
      <c r="EI93" s="197"/>
      <c r="EJ93" s="197"/>
      <c r="EK93" s="197"/>
      <c r="EL93" s="197"/>
      <c r="EM93" s="197"/>
      <c r="EN93" s="197"/>
      <c r="EO93" s="197"/>
      <c r="EP93" s="197"/>
      <c r="EQ93" s="197"/>
      <c r="ER93" s="197"/>
      <c r="ES93" s="197"/>
      <c r="ET93" s="197"/>
      <c r="EU93" s="197"/>
      <c r="EV93" s="197"/>
      <c r="EW93" s="197"/>
      <c r="EX93" s="197"/>
      <c r="EY93" s="197"/>
      <c r="EZ93" s="197"/>
      <c r="FA93" s="197"/>
      <c r="FB93" s="197"/>
      <c r="FC93" s="197"/>
      <c r="FD93" s="197"/>
      <c r="FE93" s="197"/>
      <c r="FF93" s="197"/>
      <c r="FG93" s="197"/>
      <c r="FH93" s="197"/>
      <c r="FI93" s="197"/>
      <c r="FJ93" s="197"/>
      <c r="FK93" s="197"/>
      <c r="FL93" s="197"/>
      <c r="FM93" s="197"/>
      <c r="FN93" s="197"/>
      <c r="FO93" s="197"/>
      <c r="FP93" s="197"/>
      <c r="FQ93" s="197"/>
      <c r="FR93" s="197"/>
      <c r="FS93" s="197"/>
      <c r="FT93" s="197"/>
      <c r="FU93" s="197"/>
      <c r="FV93" s="197"/>
      <c r="FW93" s="197"/>
      <c r="FX93" s="197"/>
      <c r="FY93" s="197"/>
      <c r="FZ93" s="197"/>
      <c r="GA93" s="197"/>
      <c r="GB93" s="197"/>
      <c r="GC93" s="197"/>
      <c r="GD93" s="197"/>
      <c r="GE93" s="197"/>
      <c r="GF93" s="197"/>
      <c r="GG93" s="197"/>
      <c r="GH93" s="197"/>
      <c r="GI93" s="197"/>
      <c r="GJ93" s="197"/>
      <c r="GK93" s="197"/>
      <c r="GL93" s="197"/>
      <c r="GM93" s="197"/>
      <c r="GN93" s="197"/>
      <c r="GO93" s="197"/>
      <c r="GP93" s="197"/>
      <c r="GQ93" s="197"/>
      <c r="GR93" s="197"/>
      <c r="GS93" s="197"/>
      <c r="GT93" s="197"/>
      <c r="GU93" s="197"/>
      <c r="GV93" s="197"/>
      <c r="GW93" s="197"/>
      <c r="GX93" s="197"/>
      <c r="GY93" s="197"/>
      <c r="GZ93" s="197"/>
      <c r="HA93" s="197"/>
      <c r="HB93" s="197"/>
      <c r="HC93" s="197"/>
      <c r="HD93" s="197"/>
      <c r="HE93" s="197"/>
      <c r="HF93" s="197"/>
      <c r="HG93" s="197"/>
      <c r="HH93" s="197"/>
      <c r="HI93" s="197"/>
      <c r="HJ93" s="197"/>
      <c r="HK93" s="197"/>
      <c r="HL93" s="197"/>
      <c r="HM93" s="197"/>
      <c r="HN93" s="197"/>
      <c r="HO93" s="197"/>
      <c r="HP93" s="197"/>
      <c r="HQ93" s="197"/>
      <c r="HR93" s="197"/>
      <c r="HS93" s="197"/>
      <c r="HT93" s="197"/>
      <c r="HU93" s="197"/>
      <c r="HV93" s="197"/>
      <c r="HW93" s="197"/>
      <c r="HX93" s="197"/>
      <c r="HY93" s="197"/>
      <c r="HZ93" s="197"/>
      <c r="IA93" s="197"/>
      <c r="IB93" s="197"/>
      <c r="IC93" s="197"/>
      <c r="ID93" s="197"/>
      <c r="IE93" s="197"/>
      <c r="IF93" s="197"/>
      <c r="IG93" s="197"/>
      <c r="IH93" s="197"/>
      <c r="II93" s="197"/>
      <c r="IJ93" s="197"/>
      <c r="IK93" s="197"/>
      <c r="IL93" s="197"/>
      <c r="IM93" s="197"/>
      <c r="IN93" s="197"/>
      <c r="IO93" s="197"/>
      <c r="IP93" s="197"/>
      <c r="IQ93" s="197"/>
      <c r="IR93" s="197"/>
      <c r="IS93" s="197"/>
      <c r="IT93" s="197"/>
      <c r="IU93" s="197"/>
      <c r="IV93" s="197"/>
      <c r="IW93" s="197"/>
    </row>
    <row r="94" spans="1:257" s="199" customFormat="1" ht="36" customHeight="1" x14ac:dyDescent="0.25">
      <c r="A94" s="1119"/>
      <c r="B94" s="1086"/>
      <c r="C94" s="1089"/>
      <c r="D94" s="96" t="s">
        <v>476</v>
      </c>
      <c r="E94" s="1089"/>
      <c r="F94" s="1061"/>
      <c r="G94" s="1070"/>
      <c r="H94" s="1070"/>
      <c r="I94" s="1070"/>
      <c r="J94" s="1073"/>
      <c r="K94" s="1064"/>
      <c r="L94" s="1067"/>
      <c r="M94" s="722"/>
      <c r="N94" s="1101"/>
      <c r="O94" s="1107"/>
      <c r="P94" s="1107"/>
      <c r="Q94" s="687"/>
      <c r="R94" s="687"/>
      <c r="S94" s="687"/>
      <c r="T94" s="687"/>
      <c r="U94" s="687"/>
      <c r="V94" s="687"/>
      <c r="W94" s="687"/>
      <c r="X94" s="687"/>
      <c r="Y94" s="687"/>
      <c r="Z94" s="687"/>
      <c r="AA94" s="687"/>
      <c r="AB94" s="687"/>
      <c r="AC94" s="687"/>
      <c r="AD94" s="687"/>
      <c r="AE94" s="687"/>
      <c r="AF94" s="687"/>
      <c r="AG94" s="687"/>
      <c r="AH94" s="687"/>
      <c r="AI94" s="687"/>
      <c r="AJ94" s="687"/>
      <c r="AK94" s="687"/>
      <c r="AL94" s="688"/>
      <c r="AM94" s="197"/>
      <c r="AN94" s="197"/>
      <c r="AO94" s="197"/>
      <c r="AP94" s="197"/>
      <c r="AQ94" s="197"/>
      <c r="AR94" s="197"/>
      <c r="AS94" s="197"/>
      <c r="AT94" s="197"/>
      <c r="AU94" s="197"/>
      <c r="AV94" s="197"/>
      <c r="AW94" s="197"/>
      <c r="AX94" s="197"/>
      <c r="AY94" s="197"/>
      <c r="AZ94" s="197"/>
      <c r="BA94" s="197"/>
      <c r="BB94" s="197"/>
      <c r="BC94" s="197"/>
      <c r="BD94" s="197"/>
      <c r="BE94" s="197"/>
      <c r="BF94" s="197"/>
      <c r="BG94" s="197"/>
      <c r="BH94" s="197"/>
      <c r="BI94" s="197"/>
      <c r="BJ94" s="197"/>
      <c r="BK94" s="197"/>
      <c r="BL94" s="197"/>
      <c r="BM94" s="197"/>
      <c r="BN94" s="197"/>
      <c r="BO94" s="197"/>
      <c r="BP94" s="197"/>
      <c r="BQ94" s="197"/>
      <c r="BR94" s="197"/>
      <c r="BS94" s="197"/>
      <c r="BT94" s="197"/>
      <c r="BU94" s="197"/>
      <c r="BV94" s="197"/>
      <c r="BW94" s="197"/>
      <c r="BX94" s="197"/>
      <c r="BY94" s="197"/>
      <c r="BZ94" s="197"/>
      <c r="CA94" s="197"/>
      <c r="CB94" s="197"/>
      <c r="CC94" s="197"/>
      <c r="CD94" s="197"/>
      <c r="CE94" s="197"/>
      <c r="CF94" s="197"/>
      <c r="CG94" s="197"/>
      <c r="CH94" s="197"/>
      <c r="CI94" s="197"/>
      <c r="CJ94" s="197"/>
      <c r="CK94" s="197"/>
      <c r="CL94" s="197"/>
      <c r="CM94" s="197"/>
      <c r="CN94" s="197"/>
      <c r="CO94" s="197"/>
      <c r="CP94" s="197"/>
      <c r="CQ94" s="197"/>
      <c r="CR94" s="197"/>
      <c r="CS94" s="197"/>
      <c r="CT94" s="197"/>
      <c r="CU94" s="197"/>
      <c r="CV94" s="197"/>
      <c r="CW94" s="197"/>
      <c r="CX94" s="197"/>
      <c r="CY94" s="197"/>
      <c r="CZ94" s="197"/>
      <c r="DA94" s="197"/>
      <c r="DB94" s="197"/>
      <c r="DC94" s="197"/>
      <c r="DD94" s="197"/>
      <c r="DE94" s="197"/>
      <c r="DF94" s="197"/>
      <c r="DG94" s="197"/>
      <c r="DH94" s="197"/>
      <c r="DI94" s="197"/>
      <c r="DJ94" s="197"/>
      <c r="DK94" s="197"/>
      <c r="DL94" s="197"/>
      <c r="DM94" s="197"/>
      <c r="DN94" s="197"/>
      <c r="DO94" s="197"/>
      <c r="DP94" s="197"/>
      <c r="DQ94" s="197"/>
      <c r="DR94" s="197"/>
      <c r="DS94" s="197"/>
      <c r="DT94" s="197"/>
      <c r="DU94" s="197"/>
      <c r="DV94" s="197"/>
      <c r="DW94" s="197"/>
      <c r="DX94" s="197"/>
      <c r="DY94" s="197"/>
      <c r="DZ94" s="197"/>
      <c r="EA94" s="197"/>
      <c r="EB94" s="197"/>
      <c r="EC94" s="197"/>
      <c r="ED94" s="197"/>
      <c r="EE94" s="197"/>
      <c r="EF94" s="197"/>
      <c r="EG94" s="197"/>
      <c r="EH94" s="197"/>
      <c r="EI94" s="197"/>
      <c r="EJ94" s="197"/>
      <c r="EK94" s="197"/>
      <c r="EL94" s="197"/>
      <c r="EM94" s="197"/>
      <c r="EN94" s="197"/>
      <c r="EO94" s="197"/>
      <c r="EP94" s="197"/>
      <c r="EQ94" s="197"/>
      <c r="ER94" s="197"/>
      <c r="ES94" s="197"/>
      <c r="ET94" s="197"/>
      <c r="EU94" s="197"/>
      <c r="EV94" s="197"/>
      <c r="EW94" s="197"/>
      <c r="EX94" s="197"/>
      <c r="EY94" s="197"/>
      <c r="EZ94" s="197"/>
      <c r="FA94" s="197"/>
      <c r="FB94" s="197"/>
      <c r="FC94" s="197"/>
      <c r="FD94" s="197"/>
      <c r="FE94" s="197"/>
      <c r="FF94" s="197"/>
      <c r="FG94" s="197"/>
      <c r="FH94" s="197"/>
      <c r="FI94" s="197"/>
      <c r="FJ94" s="197"/>
      <c r="FK94" s="197"/>
      <c r="FL94" s="197"/>
      <c r="FM94" s="197"/>
      <c r="FN94" s="197"/>
      <c r="FO94" s="197"/>
      <c r="FP94" s="197"/>
      <c r="FQ94" s="197"/>
      <c r="FR94" s="197"/>
      <c r="FS94" s="197"/>
      <c r="FT94" s="197"/>
      <c r="FU94" s="197"/>
      <c r="FV94" s="197"/>
      <c r="FW94" s="197"/>
      <c r="FX94" s="197"/>
      <c r="FY94" s="197"/>
      <c r="FZ94" s="197"/>
      <c r="GA94" s="197"/>
      <c r="GB94" s="197"/>
      <c r="GC94" s="197"/>
      <c r="GD94" s="197"/>
      <c r="GE94" s="197"/>
      <c r="GF94" s="197"/>
      <c r="GG94" s="197"/>
      <c r="GH94" s="197"/>
      <c r="GI94" s="197"/>
      <c r="GJ94" s="197"/>
      <c r="GK94" s="197"/>
      <c r="GL94" s="197"/>
      <c r="GM94" s="197"/>
      <c r="GN94" s="197"/>
      <c r="GO94" s="197"/>
      <c r="GP94" s="197"/>
      <c r="GQ94" s="197"/>
      <c r="GR94" s="197"/>
      <c r="GS94" s="197"/>
      <c r="GT94" s="197"/>
      <c r="GU94" s="197"/>
      <c r="GV94" s="197"/>
      <c r="GW94" s="197"/>
      <c r="GX94" s="197"/>
      <c r="GY94" s="197"/>
      <c r="GZ94" s="197"/>
      <c r="HA94" s="197"/>
      <c r="HB94" s="197"/>
      <c r="HC94" s="197"/>
      <c r="HD94" s="197"/>
      <c r="HE94" s="197"/>
      <c r="HF94" s="197"/>
      <c r="HG94" s="197"/>
      <c r="HH94" s="197"/>
      <c r="HI94" s="197"/>
      <c r="HJ94" s="197"/>
      <c r="HK94" s="197"/>
      <c r="HL94" s="197"/>
      <c r="HM94" s="197"/>
      <c r="HN94" s="197"/>
      <c r="HO94" s="197"/>
      <c r="HP94" s="197"/>
      <c r="HQ94" s="197"/>
      <c r="HR94" s="197"/>
      <c r="HS94" s="197"/>
      <c r="HT94" s="197"/>
      <c r="HU94" s="197"/>
      <c r="HV94" s="197"/>
      <c r="HW94" s="197"/>
      <c r="HX94" s="197"/>
      <c r="HY94" s="197"/>
      <c r="HZ94" s="197"/>
      <c r="IA94" s="197"/>
      <c r="IB94" s="197"/>
      <c r="IC94" s="197"/>
      <c r="ID94" s="197"/>
      <c r="IE94" s="197"/>
      <c r="IF94" s="197"/>
      <c r="IG94" s="197"/>
      <c r="IH94" s="197"/>
      <c r="II94" s="197"/>
      <c r="IJ94" s="197"/>
      <c r="IK94" s="197"/>
      <c r="IL94" s="197"/>
      <c r="IM94" s="197"/>
      <c r="IN94" s="197"/>
      <c r="IO94" s="197"/>
      <c r="IP94" s="197"/>
      <c r="IQ94" s="197"/>
      <c r="IR94" s="197"/>
      <c r="IS94" s="197"/>
      <c r="IT94" s="197"/>
      <c r="IU94" s="197"/>
      <c r="IV94" s="197"/>
      <c r="IW94" s="197"/>
    </row>
    <row r="95" spans="1:257" s="199" customFormat="1" ht="27" customHeight="1" x14ac:dyDescent="0.25">
      <c r="A95" s="1119"/>
      <c r="B95" s="1086"/>
      <c r="C95" s="1089"/>
      <c r="D95" s="96" t="s">
        <v>477</v>
      </c>
      <c r="E95" s="1089"/>
      <c r="F95" s="1061"/>
      <c r="G95" s="1070"/>
      <c r="H95" s="1070"/>
      <c r="I95" s="1070"/>
      <c r="J95" s="1073"/>
      <c r="K95" s="1064"/>
      <c r="L95" s="1067"/>
      <c r="M95" s="722"/>
      <c r="N95" s="1101"/>
      <c r="O95" s="1107"/>
      <c r="P95" s="1107"/>
      <c r="Q95" s="687"/>
      <c r="R95" s="687"/>
      <c r="S95" s="687"/>
      <c r="T95" s="687"/>
      <c r="U95" s="687"/>
      <c r="V95" s="687"/>
      <c r="W95" s="687"/>
      <c r="X95" s="687"/>
      <c r="Y95" s="687"/>
      <c r="Z95" s="687"/>
      <c r="AA95" s="687"/>
      <c r="AB95" s="687"/>
      <c r="AC95" s="687"/>
      <c r="AD95" s="687"/>
      <c r="AE95" s="687"/>
      <c r="AF95" s="687"/>
      <c r="AG95" s="687"/>
      <c r="AH95" s="687"/>
      <c r="AI95" s="687"/>
      <c r="AJ95" s="687"/>
      <c r="AK95" s="687"/>
      <c r="AL95" s="688"/>
      <c r="AM95" s="197"/>
      <c r="AN95" s="197"/>
      <c r="AO95" s="197"/>
      <c r="AP95" s="197"/>
      <c r="AQ95" s="197"/>
      <c r="AR95" s="197"/>
      <c r="AS95" s="197"/>
      <c r="AT95" s="197"/>
      <c r="AU95" s="197"/>
      <c r="AV95" s="197"/>
      <c r="AW95" s="197"/>
      <c r="AX95" s="197"/>
      <c r="AY95" s="197"/>
      <c r="AZ95" s="197"/>
      <c r="BA95" s="197"/>
      <c r="BB95" s="197"/>
      <c r="BC95" s="197"/>
      <c r="BD95" s="197"/>
      <c r="BE95" s="197"/>
      <c r="BF95" s="197"/>
      <c r="BG95" s="197"/>
      <c r="BH95" s="197"/>
      <c r="BI95" s="197"/>
      <c r="BJ95" s="197"/>
      <c r="BK95" s="197"/>
      <c r="BL95" s="197"/>
      <c r="BM95" s="197"/>
      <c r="BN95" s="197"/>
      <c r="BO95" s="197"/>
      <c r="BP95" s="197"/>
      <c r="BQ95" s="197"/>
      <c r="BR95" s="197"/>
      <c r="BS95" s="197"/>
      <c r="BT95" s="197"/>
      <c r="BU95" s="197"/>
      <c r="BV95" s="197"/>
      <c r="BW95" s="197"/>
      <c r="BX95" s="197"/>
      <c r="BY95" s="197"/>
      <c r="BZ95" s="197"/>
      <c r="CA95" s="197"/>
      <c r="CB95" s="197"/>
      <c r="CC95" s="197"/>
      <c r="CD95" s="197"/>
      <c r="CE95" s="197"/>
      <c r="CF95" s="197"/>
      <c r="CG95" s="197"/>
      <c r="CH95" s="197"/>
      <c r="CI95" s="197"/>
      <c r="CJ95" s="197"/>
      <c r="CK95" s="197"/>
      <c r="CL95" s="197"/>
      <c r="CM95" s="197"/>
      <c r="CN95" s="197"/>
      <c r="CO95" s="197"/>
      <c r="CP95" s="197"/>
      <c r="CQ95" s="197"/>
      <c r="CR95" s="197"/>
      <c r="CS95" s="197"/>
      <c r="CT95" s="197"/>
      <c r="CU95" s="197"/>
      <c r="CV95" s="197"/>
      <c r="CW95" s="197"/>
      <c r="CX95" s="197"/>
      <c r="CY95" s="197"/>
      <c r="CZ95" s="197"/>
      <c r="DA95" s="197"/>
      <c r="DB95" s="197"/>
      <c r="DC95" s="197"/>
      <c r="DD95" s="197"/>
      <c r="DE95" s="197"/>
      <c r="DF95" s="197"/>
      <c r="DG95" s="197"/>
      <c r="DH95" s="197"/>
      <c r="DI95" s="197"/>
      <c r="DJ95" s="197"/>
      <c r="DK95" s="197"/>
      <c r="DL95" s="197"/>
      <c r="DM95" s="197"/>
      <c r="DN95" s="197"/>
      <c r="DO95" s="197"/>
      <c r="DP95" s="197"/>
      <c r="DQ95" s="197"/>
      <c r="DR95" s="197"/>
      <c r="DS95" s="197"/>
      <c r="DT95" s="197"/>
      <c r="DU95" s="197"/>
      <c r="DV95" s="197"/>
      <c r="DW95" s="197"/>
      <c r="DX95" s="197"/>
      <c r="DY95" s="197"/>
      <c r="DZ95" s="197"/>
      <c r="EA95" s="197"/>
      <c r="EB95" s="197"/>
      <c r="EC95" s="197"/>
      <c r="ED95" s="197"/>
      <c r="EE95" s="197"/>
      <c r="EF95" s="197"/>
      <c r="EG95" s="197"/>
      <c r="EH95" s="197"/>
      <c r="EI95" s="197"/>
      <c r="EJ95" s="197"/>
      <c r="EK95" s="197"/>
      <c r="EL95" s="197"/>
      <c r="EM95" s="197"/>
      <c r="EN95" s="197"/>
      <c r="EO95" s="197"/>
      <c r="EP95" s="197"/>
      <c r="EQ95" s="197"/>
      <c r="ER95" s="197"/>
      <c r="ES95" s="197"/>
      <c r="ET95" s="197"/>
      <c r="EU95" s="197"/>
      <c r="EV95" s="197"/>
      <c r="EW95" s="197"/>
      <c r="EX95" s="197"/>
      <c r="EY95" s="197"/>
      <c r="EZ95" s="197"/>
      <c r="FA95" s="197"/>
      <c r="FB95" s="197"/>
      <c r="FC95" s="197"/>
      <c r="FD95" s="197"/>
      <c r="FE95" s="197"/>
      <c r="FF95" s="197"/>
      <c r="FG95" s="197"/>
      <c r="FH95" s="197"/>
      <c r="FI95" s="197"/>
      <c r="FJ95" s="197"/>
      <c r="FK95" s="197"/>
      <c r="FL95" s="197"/>
      <c r="FM95" s="197"/>
      <c r="FN95" s="197"/>
      <c r="FO95" s="197"/>
      <c r="FP95" s="197"/>
      <c r="FQ95" s="197"/>
      <c r="FR95" s="197"/>
      <c r="FS95" s="197"/>
      <c r="FT95" s="197"/>
      <c r="FU95" s="197"/>
      <c r="FV95" s="197"/>
      <c r="FW95" s="197"/>
      <c r="FX95" s="197"/>
      <c r="FY95" s="197"/>
      <c r="FZ95" s="197"/>
      <c r="GA95" s="197"/>
      <c r="GB95" s="197"/>
      <c r="GC95" s="197"/>
      <c r="GD95" s="197"/>
      <c r="GE95" s="197"/>
      <c r="GF95" s="197"/>
      <c r="GG95" s="197"/>
      <c r="GH95" s="197"/>
      <c r="GI95" s="197"/>
      <c r="GJ95" s="197"/>
      <c r="GK95" s="197"/>
      <c r="GL95" s="197"/>
      <c r="GM95" s="197"/>
      <c r="GN95" s="197"/>
      <c r="GO95" s="197"/>
      <c r="GP95" s="197"/>
      <c r="GQ95" s="197"/>
      <c r="GR95" s="197"/>
      <c r="GS95" s="197"/>
      <c r="GT95" s="197"/>
      <c r="GU95" s="197"/>
      <c r="GV95" s="197"/>
      <c r="GW95" s="197"/>
      <c r="GX95" s="197"/>
      <c r="GY95" s="197"/>
      <c r="GZ95" s="197"/>
      <c r="HA95" s="197"/>
      <c r="HB95" s="197"/>
      <c r="HC95" s="197"/>
      <c r="HD95" s="197"/>
      <c r="HE95" s="197"/>
      <c r="HF95" s="197"/>
      <c r="HG95" s="197"/>
      <c r="HH95" s="197"/>
      <c r="HI95" s="197"/>
      <c r="HJ95" s="197"/>
      <c r="HK95" s="197"/>
      <c r="HL95" s="197"/>
      <c r="HM95" s="197"/>
      <c r="HN95" s="197"/>
      <c r="HO95" s="197"/>
      <c r="HP95" s="197"/>
      <c r="HQ95" s="197"/>
      <c r="HR95" s="197"/>
      <c r="HS95" s="197"/>
      <c r="HT95" s="197"/>
      <c r="HU95" s="197"/>
      <c r="HV95" s="197"/>
      <c r="HW95" s="197"/>
      <c r="HX95" s="197"/>
      <c r="HY95" s="197"/>
      <c r="HZ95" s="197"/>
      <c r="IA95" s="197"/>
      <c r="IB95" s="197"/>
      <c r="IC95" s="197"/>
      <c r="ID95" s="197"/>
      <c r="IE95" s="197"/>
      <c r="IF95" s="197"/>
      <c r="IG95" s="197"/>
      <c r="IH95" s="197"/>
      <c r="II95" s="197"/>
      <c r="IJ95" s="197"/>
      <c r="IK95" s="197"/>
      <c r="IL95" s="197"/>
      <c r="IM95" s="197"/>
      <c r="IN95" s="197"/>
      <c r="IO95" s="197"/>
      <c r="IP95" s="197"/>
      <c r="IQ95" s="197"/>
      <c r="IR95" s="197"/>
      <c r="IS95" s="197"/>
      <c r="IT95" s="197"/>
      <c r="IU95" s="197"/>
      <c r="IV95" s="197"/>
      <c r="IW95" s="197"/>
    </row>
    <row r="96" spans="1:257" s="199" customFormat="1" ht="24" customHeight="1" x14ac:dyDescent="0.25">
      <c r="A96" s="1119"/>
      <c r="B96" s="1086"/>
      <c r="C96" s="1089"/>
      <c r="D96" s="96" t="s">
        <v>478</v>
      </c>
      <c r="E96" s="1089"/>
      <c r="F96" s="1061"/>
      <c r="G96" s="1070"/>
      <c r="H96" s="1070"/>
      <c r="I96" s="1070"/>
      <c r="J96" s="1073"/>
      <c r="K96" s="1064"/>
      <c r="L96" s="1067"/>
      <c r="M96" s="722"/>
      <c r="N96" s="1101"/>
      <c r="O96" s="1107"/>
      <c r="P96" s="1107"/>
      <c r="Q96" s="687"/>
      <c r="R96" s="687"/>
      <c r="S96" s="687"/>
      <c r="T96" s="687"/>
      <c r="U96" s="687"/>
      <c r="V96" s="687"/>
      <c r="W96" s="687"/>
      <c r="X96" s="687"/>
      <c r="Y96" s="687"/>
      <c r="Z96" s="687"/>
      <c r="AA96" s="687"/>
      <c r="AB96" s="687"/>
      <c r="AC96" s="687"/>
      <c r="AD96" s="687"/>
      <c r="AE96" s="687"/>
      <c r="AF96" s="687"/>
      <c r="AG96" s="687"/>
      <c r="AH96" s="687"/>
      <c r="AI96" s="687"/>
      <c r="AJ96" s="687"/>
      <c r="AK96" s="687"/>
      <c r="AL96" s="688"/>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7"/>
      <c r="BN96" s="197"/>
      <c r="BO96" s="197"/>
      <c r="BP96" s="197"/>
      <c r="BQ96" s="197"/>
      <c r="BR96" s="197"/>
      <c r="BS96" s="197"/>
      <c r="BT96" s="197"/>
      <c r="BU96" s="197"/>
      <c r="BV96" s="197"/>
      <c r="BW96" s="197"/>
      <c r="BX96" s="197"/>
      <c r="BY96" s="197"/>
      <c r="BZ96" s="197"/>
      <c r="CA96" s="197"/>
      <c r="CB96" s="197"/>
      <c r="CC96" s="197"/>
      <c r="CD96" s="197"/>
      <c r="CE96" s="197"/>
      <c r="CF96" s="197"/>
      <c r="CG96" s="197"/>
      <c r="CH96" s="197"/>
      <c r="CI96" s="197"/>
      <c r="CJ96" s="197"/>
      <c r="CK96" s="197"/>
      <c r="CL96" s="197"/>
      <c r="CM96" s="197"/>
      <c r="CN96" s="197"/>
      <c r="CO96" s="197"/>
      <c r="CP96" s="197"/>
      <c r="CQ96" s="197"/>
      <c r="CR96" s="197"/>
      <c r="CS96" s="197"/>
      <c r="CT96" s="197"/>
      <c r="CU96" s="197"/>
      <c r="CV96" s="197"/>
      <c r="CW96" s="197"/>
      <c r="CX96" s="197"/>
      <c r="CY96" s="197"/>
      <c r="CZ96" s="197"/>
      <c r="DA96" s="197"/>
      <c r="DB96" s="197"/>
      <c r="DC96" s="197"/>
      <c r="DD96" s="197"/>
      <c r="DE96" s="197"/>
      <c r="DF96" s="197"/>
      <c r="DG96" s="197"/>
      <c r="DH96" s="197"/>
      <c r="DI96" s="197"/>
      <c r="DJ96" s="197"/>
      <c r="DK96" s="197"/>
      <c r="DL96" s="197"/>
      <c r="DM96" s="197"/>
      <c r="DN96" s="197"/>
      <c r="DO96" s="197"/>
      <c r="DP96" s="197"/>
      <c r="DQ96" s="197"/>
      <c r="DR96" s="197"/>
      <c r="DS96" s="197"/>
      <c r="DT96" s="197"/>
      <c r="DU96" s="197"/>
      <c r="DV96" s="197"/>
      <c r="DW96" s="197"/>
      <c r="DX96" s="197"/>
      <c r="DY96" s="197"/>
      <c r="DZ96" s="197"/>
      <c r="EA96" s="197"/>
      <c r="EB96" s="197"/>
      <c r="EC96" s="197"/>
      <c r="ED96" s="197"/>
      <c r="EE96" s="197"/>
      <c r="EF96" s="197"/>
      <c r="EG96" s="197"/>
      <c r="EH96" s="197"/>
      <c r="EI96" s="197"/>
      <c r="EJ96" s="197"/>
      <c r="EK96" s="197"/>
      <c r="EL96" s="197"/>
      <c r="EM96" s="197"/>
      <c r="EN96" s="197"/>
      <c r="EO96" s="197"/>
      <c r="EP96" s="197"/>
      <c r="EQ96" s="197"/>
      <c r="ER96" s="197"/>
      <c r="ES96" s="197"/>
      <c r="ET96" s="197"/>
      <c r="EU96" s="197"/>
      <c r="EV96" s="197"/>
      <c r="EW96" s="197"/>
      <c r="EX96" s="197"/>
      <c r="EY96" s="197"/>
      <c r="EZ96" s="197"/>
      <c r="FA96" s="197"/>
      <c r="FB96" s="197"/>
      <c r="FC96" s="197"/>
      <c r="FD96" s="197"/>
      <c r="FE96" s="197"/>
      <c r="FF96" s="197"/>
      <c r="FG96" s="197"/>
      <c r="FH96" s="197"/>
      <c r="FI96" s="197"/>
      <c r="FJ96" s="197"/>
      <c r="FK96" s="197"/>
      <c r="FL96" s="197"/>
      <c r="FM96" s="197"/>
      <c r="FN96" s="197"/>
      <c r="FO96" s="197"/>
      <c r="FP96" s="197"/>
      <c r="FQ96" s="197"/>
      <c r="FR96" s="197"/>
      <c r="FS96" s="197"/>
      <c r="FT96" s="197"/>
      <c r="FU96" s="197"/>
      <c r="FV96" s="197"/>
      <c r="FW96" s="197"/>
      <c r="FX96" s="197"/>
      <c r="FY96" s="197"/>
      <c r="FZ96" s="197"/>
      <c r="GA96" s="197"/>
      <c r="GB96" s="197"/>
      <c r="GC96" s="197"/>
      <c r="GD96" s="197"/>
      <c r="GE96" s="197"/>
      <c r="GF96" s="197"/>
      <c r="GG96" s="197"/>
      <c r="GH96" s="197"/>
      <c r="GI96" s="197"/>
      <c r="GJ96" s="197"/>
      <c r="GK96" s="197"/>
      <c r="GL96" s="197"/>
      <c r="GM96" s="197"/>
      <c r="GN96" s="197"/>
      <c r="GO96" s="197"/>
      <c r="GP96" s="197"/>
      <c r="GQ96" s="197"/>
      <c r="GR96" s="197"/>
      <c r="GS96" s="197"/>
      <c r="GT96" s="197"/>
      <c r="GU96" s="197"/>
      <c r="GV96" s="197"/>
      <c r="GW96" s="197"/>
      <c r="GX96" s="197"/>
      <c r="GY96" s="197"/>
      <c r="GZ96" s="197"/>
      <c r="HA96" s="197"/>
      <c r="HB96" s="197"/>
      <c r="HC96" s="197"/>
      <c r="HD96" s="197"/>
      <c r="HE96" s="197"/>
      <c r="HF96" s="197"/>
      <c r="HG96" s="197"/>
      <c r="HH96" s="197"/>
      <c r="HI96" s="197"/>
      <c r="HJ96" s="197"/>
      <c r="HK96" s="197"/>
      <c r="HL96" s="197"/>
      <c r="HM96" s="197"/>
      <c r="HN96" s="197"/>
      <c r="HO96" s="197"/>
      <c r="HP96" s="197"/>
      <c r="HQ96" s="197"/>
      <c r="HR96" s="197"/>
      <c r="HS96" s="197"/>
      <c r="HT96" s="197"/>
      <c r="HU96" s="197"/>
      <c r="HV96" s="197"/>
      <c r="HW96" s="197"/>
      <c r="HX96" s="197"/>
      <c r="HY96" s="197"/>
      <c r="HZ96" s="197"/>
      <c r="IA96" s="197"/>
      <c r="IB96" s="197"/>
      <c r="IC96" s="197"/>
      <c r="ID96" s="197"/>
      <c r="IE96" s="197"/>
      <c r="IF96" s="197"/>
      <c r="IG96" s="197"/>
      <c r="IH96" s="197"/>
      <c r="II96" s="197"/>
      <c r="IJ96" s="197"/>
      <c r="IK96" s="197"/>
      <c r="IL96" s="197"/>
      <c r="IM96" s="197"/>
      <c r="IN96" s="197"/>
      <c r="IO96" s="197"/>
      <c r="IP96" s="197"/>
      <c r="IQ96" s="197"/>
      <c r="IR96" s="197"/>
      <c r="IS96" s="197"/>
      <c r="IT96" s="197"/>
      <c r="IU96" s="197"/>
      <c r="IV96" s="197"/>
      <c r="IW96" s="197"/>
    </row>
    <row r="97" spans="1:257" s="199" customFormat="1" x14ac:dyDescent="0.25">
      <c r="A97" s="1119"/>
      <c r="B97" s="1086"/>
      <c r="C97" s="1089"/>
      <c r="D97" s="96" t="s">
        <v>479</v>
      </c>
      <c r="E97" s="1089"/>
      <c r="F97" s="1061"/>
      <c r="G97" s="1070"/>
      <c r="H97" s="1070"/>
      <c r="I97" s="1070"/>
      <c r="J97" s="1073"/>
      <c r="K97" s="1064"/>
      <c r="L97" s="1067"/>
      <c r="M97" s="722"/>
      <c r="N97" s="1101"/>
      <c r="O97" s="1107"/>
      <c r="P97" s="1107"/>
      <c r="Q97" s="687"/>
      <c r="R97" s="687"/>
      <c r="S97" s="687"/>
      <c r="T97" s="687"/>
      <c r="U97" s="687"/>
      <c r="V97" s="687"/>
      <c r="W97" s="687"/>
      <c r="X97" s="687"/>
      <c r="Y97" s="687"/>
      <c r="Z97" s="687"/>
      <c r="AA97" s="687"/>
      <c r="AB97" s="687"/>
      <c r="AC97" s="687"/>
      <c r="AD97" s="687"/>
      <c r="AE97" s="687"/>
      <c r="AF97" s="687"/>
      <c r="AG97" s="687"/>
      <c r="AH97" s="687"/>
      <c r="AI97" s="687"/>
      <c r="AJ97" s="687"/>
      <c r="AK97" s="687"/>
      <c r="AL97" s="688"/>
      <c r="AM97" s="197"/>
      <c r="AN97" s="197"/>
      <c r="AO97" s="197"/>
      <c r="AP97" s="197"/>
      <c r="AQ97" s="197"/>
      <c r="AR97" s="197"/>
      <c r="AS97" s="197"/>
      <c r="AT97" s="197"/>
      <c r="AU97" s="197"/>
      <c r="AV97" s="197"/>
      <c r="AW97" s="197"/>
      <c r="AX97" s="197"/>
      <c r="AY97" s="197"/>
      <c r="AZ97" s="197"/>
      <c r="BA97" s="197"/>
      <c r="BB97" s="197"/>
      <c r="BC97" s="197"/>
      <c r="BD97" s="197"/>
      <c r="BE97" s="197"/>
      <c r="BF97" s="197"/>
      <c r="BG97" s="197"/>
      <c r="BH97" s="197"/>
      <c r="BI97" s="197"/>
      <c r="BJ97" s="197"/>
      <c r="BK97" s="197"/>
      <c r="BL97" s="197"/>
      <c r="BM97" s="197"/>
      <c r="BN97" s="197"/>
      <c r="BO97" s="197"/>
      <c r="BP97" s="197"/>
      <c r="BQ97" s="197"/>
      <c r="BR97" s="197"/>
      <c r="BS97" s="197"/>
      <c r="BT97" s="197"/>
      <c r="BU97" s="197"/>
      <c r="BV97" s="197"/>
      <c r="BW97" s="197"/>
      <c r="BX97" s="197"/>
      <c r="BY97" s="197"/>
      <c r="BZ97" s="197"/>
      <c r="CA97" s="197"/>
      <c r="CB97" s="197"/>
      <c r="CC97" s="197"/>
      <c r="CD97" s="197"/>
      <c r="CE97" s="197"/>
      <c r="CF97" s="197"/>
      <c r="CG97" s="197"/>
      <c r="CH97" s="197"/>
      <c r="CI97" s="197"/>
      <c r="CJ97" s="197"/>
      <c r="CK97" s="197"/>
      <c r="CL97" s="197"/>
      <c r="CM97" s="197"/>
      <c r="CN97" s="197"/>
      <c r="CO97" s="197"/>
      <c r="CP97" s="197"/>
      <c r="CQ97" s="197"/>
      <c r="CR97" s="197"/>
      <c r="CS97" s="197"/>
      <c r="CT97" s="197"/>
      <c r="CU97" s="197"/>
      <c r="CV97" s="197"/>
      <c r="CW97" s="197"/>
      <c r="CX97" s="197"/>
      <c r="CY97" s="197"/>
      <c r="CZ97" s="197"/>
      <c r="DA97" s="197"/>
      <c r="DB97" s="197"/>
      <c r="DC97" s="197"/>
      <c r="DD97" s="197"/>
      <c r="DE97" s="197"/>
      <c r="DF97" s="197"/>
      <c r="DG97" s="197"/>
      <c r="DH97" s="197"/>
      <c r="DI97" s="197"/>
      <c r="DJ97" s="197"/>
      <c r="DK97" s="197"/>
      <c r="DL97" s="197"/>
      <c r="DM97" s="197"/>
      <c r="DN97" s="197"/>
      <c r="DO97" s="197"/>
      <c r="DP97" s="197"/>
      <c r="DQ97" s="197"/>
      <c r="DR97" s="197"/>
      <c r="DS97" s="197"/>
      <c r="DT97" s="197"/>
      <c r="DU97" s="197"/>
      <c r="DV97" s="197"/>
      <c r="DW97" s="197"/>
      <c r="DX97" s="197"/>
      <c r="DY97" s="197"/>
      <c r="DZ97" s="197"/>
      <c r="EA97" s="197"/>
      <c r="EB97" s="197"/>
      <c r="EC97" s="197"/>
      <c r="ED97" s="197"/>
      <c r="EE97" s="197"/>
      <c r="EF97" s="197"/>
      <c r="EG97" s="197"/>
      <c r="EH97" s="197"/>
      <c r="EI97" s="197"/>
      <c r="EJ97" s="197"/>
      <c r="EK97" s="197"/>
      <c r="EL97" s="197"/>
      <c r="EM97" s="197"/>
      <c r="EN97" s="197"/>
      <c r="EO97" s="197"/>
      <c r="EP97" s="197"/>
      <c r="EQ97" s="197"/>
      <c r="ER97" s="197"/>
      <c r="ES97" s="197"/>
      <c r="ET97" s="197"/>
      <c r="EU97" s="197"/>
      <c r="EV97" s="197"/>
      <c r="EW97" s="197"/>
      <c r="EX97" s="197"/>
      <c r="EY97" s="197"/>
      <c r="EZ97" s="197"/>
      <c r="FA97" s="197"/>
      <c r="FB97" s="197"/>
      <c r="FC97" s="197"/>
      <c r="FD97" s="197"/>
      <c r="FE97" s="197"/>
      <c r="FF97" s="197"/>
      <c r="FG97" s="197"/>
      <c r="FH97" s="197"/>
      <c r="FI97" s="197"/>
      <c r="FJ97" s="197"/>
      <c r="FK97" s="197"/>
      <c r="FL97" s="197"/>
      <c r="FM97" s="197"/>
      <c r="FN97" s="197"/>
      <c r="FO97" s="197"/>
      <c r="FP97" s="197"/>
      <c r="FQ97" s="197"/>
      <c r="FR97" s="197"/>
      <c r="FS97" s="197"/>
      <c r="FT97" s="197"/>
      <c r="FU97" s="197"/>
      <c r="FV97" s="197"/>
      <c r="FW97" s="197"/>
      <c r="FX97" s="197"/>
      <c r="FY97" s="197"/>
      <c r="FZ97" s="197"/>
      <c r="GA97" s="197"/>
      <c r="GB97" s="197"/>
      <c r="GC97" s="197"/>
      <c r="GD97" s="197"/>
      <c r="GE97" s="197"/>
      <c r="GF97" s="197"/>
      <c r="GG97" s="197"/>
      <c r="GH97" s="197"/>
      <c r="GI97" s="197"/>
      <c r="GJ97" s="197"/>
      <c r="GK97" s="197"/>
      <c r="GL97" s="197"/>
      <c r="GM97" s="197"/>
      <c r="GN97" s="197"/>
      <c r="GO97" s="197"/>
      <c r="GP97" s="197"/>
      <c r="GQ97" s="197"/>
      <c r="GR97" s="197"/>
      <c r="GS97" s="197"/>
      <c r="GT97" s="197"/>
      <c r="GU97" s="197"/>
      <c r="GV97" s="197"/>
      <c r="GW97" s="197"/>
      <c r="GX97" s="197"/>
      <c r="GY97" s="197"/>
      <c r="GZ97" s="197"/>
      <c r="HA97" s="197"/>
      <c r="HB97" s="197"/>
      <c r="HC97" s="197"/>
      <c r="HD97" s="197"/>
      <c r="HE97" s="197"/>
      <c r="HF97" s="197"/>
      <c r="HG97" s="197"/>
      <c r="HH97" s="197"/>
      <c r="HI97" s="197"/>
      <c r="HJ97" s="197"/>
      <c r="HK97" s="197"/>
      <c r="HL97" s="197"/>
      <c r="HM97" s="197"/>
      <c r="HN97" s="197"/>
      <c r="HO97" s="197"/>
      <c r="HP97" s="197"/>
      <c r="HQ97" s="197"/>
      <c r="HR97" s="197"/>
      <c r="HS97" s="197"/>
      <c r="HT97" s="197"/>
      <c r="HU97" s="197"/>
      <c r="HV97" s="197"/>
      <c r="HW97" s="197"/>
      <c r="HX97" s="197"/>
      <c r="HY97" s="197"/>
      <c r="HZ97" s="197"/>
      <c r="IA97" s="197"/>
      <c r="IB97" s="197"/>
      <c r="IC97" s="197"/>
      <c r="ID97" s="197"/>
      <c r="IE97" s="197"/>
      <c r="IF97" s="197"/>
      <c r="IG97" s="197"/>
      <c r="IH97" s="197"/>
      <c r="II97" s="197"/>
      <c r="IJ97" s="197"/>
      <c r="IK97" s="197"/>
      <c r="IL97" s="197"/>
      <c r="IM97" s="197"/>
      <c r="IN97" s="197"/>
      <c r="IO97" s="197"/>
      <c r="IP97" s="197"/>
      <c r="IQ97" s="197"/>
      <c r="IR97" s="197"/>
      <c r="IS97" s="197"/>
      <c r="IT97" s="197"/>
      <c r="IU97" s="197"/>
      <c r="IV97" s="197"/>
      <c r="IW97" s="197"/>
    </row>
    <row r="98" spans="1:257" s="199" customFormat="1" x14ac:dyDescent="0.25">
      <c r="A98" s="1119"/>
      <c r="B98" s="1086"/>
      <c r="C98" s="1089"/>
      <c r="D98" s="96" t="s">
        <v>480</v>
      </c>
      <c r="E98" s="1089"/>
      <c r="F98" s="1061"/>
      <c r="G98" s="1070"/>
      <c r="H98" s="1070"/>
      <c r="I98" s="1070"/>
      <c r="J98" s="1073"/>
      <c r="K98" s="1064"/>
      <c r="L98" s="1067"/>
      <c r="M98" s="722"/>
      <c r="N98" s="1101"/>
      <c r="O98" s="1107"/>
      <c r="P98" s="1107"/>
      <c r="Q98" s="687"/>
      <c r="R98" s="687"/>
      <c r="S98" s="687"/>
      <c r="T98" s="687"/>
      <c r="U98" s="687"/>
      <c r="V98" s="687"/>
      <c r="W98" s="687"/>
      <c r="X98" s="687"/>
      <c r="Y98" s="687"/>
      <c r="Z98" s="687"/>
      <c r="AA98" s="687"/>
      <c r="AB98" s="687"/>
      <c r="AC98" s="687"/>
      <c r="AD98" s="687"/>
      <c r="AE98" s="687"/>
      <c r="AF98" s="687"/>
      <c r="AG98" s="687"/>
      <c r="AH98" s="687"/>
      <c r="AI98" s="687"/>
      <c r="AJ98" s="687"/>
      <c r="AK98" s="687"/>
      <c r="AL98" s="688"/>
      <c r="AM98" s="197"/>
      <c r="AN98" s="197"/>
      <c r="AO98" s="197"/>
      <c r="AP98" s="197"/>
      <c r="AQ98" s="197"/>
      <c r="AR98" s="197"/>
      <c r="AS98" s="197"/>
      <c r="AT98" s="197"/>
      <c r="AU98" s="197"/>
      <c r="AV98" s="197"/>
      <c r="AW98" s="197"/>
      <c r="AX98" s="197"/>
      <c r="AY98" s="197"/>
      <c r="AZ98" s="197"/>
      <c r="BA98" s="197"/>
      <c r="BB98" s="197"/>
      <c r="BC98" s="197"/>
      <c r="BD98" s="197"/>
      <c r="BE98" s="197"/>
      <c r="BF98" s="197"/>
      <c r="BG98" s="197"/>
      <c r="BH98" s="197"/>
      <c r="BI98" s="197"/>
      <c r="BJ98" s="197"/>
      <c r="BK98" s="197"/>
      <c r="BL98" s="197"/>
      <c r="BM98" s="197"/>
      <c r="BN98" s="197"/>
      <c r="BO98" s="197"/>
      <c r="BP98" s="197"/>
      <c r="BQ98" s="197"/>
      <c r="BR98" s="197"/>
      <c r="BS98" s="197"/>
      <c r="BT98" s="197"/>
      <c r="BU98" s="197"/>
      <c r="BV98" s="197"/>
      <c r="BW98" s="197"/>
      <c r="BX98" s="197"/>
      <c r="BY98" s="197"/>
      <c r="BZ98" s="197"/>
      <c r="CA98" s="197"/>
      <c r="CB98" s="197"/>
      <c r="CC98" s="197"/>
      <c r="CD98" s="197"/>
      <c r="CE98" s="197"/>
      <c r="CF98" s="197"/>
      <c r="CG98" s="197"/>
      <c r="CH98" s="197"/>
      <c r="CI98" s="197"/>
      <c r="CJ98" s="197"/>
      <c r="CK98" s="197"/>
      <c r="CL98" s="197"/>
      <c r="CM98" s="197"/>
      <c r="CN98" s="197"/>
      <c r="CO98" s="197"/>
      <c r="CP98" s="197"/>
      <c r="CQ98" s="197"/>
      <c r="CR98" s="197"/>
      <c r="CS98" s="197"/>
      <c r="CT98" s="197"/>
      <c r="CU98" s="197"/>
      <c r="CV98" s="197"/>
      <c r="CW98" s="197"/>
      <c r="CX98" s="197"/>
      <c r="CY98" s="197"/>
      <c r="CZ98" s="197"/>
      <c r="DA98" s="197"/>
      <c r="DB98" s="197"/>
      <c r="DC98" s="197"/>
      <c r="DD98" s="197"/>
      <c r="DE98" s="197"/>
      <c r="DF98" s="197"/>
      <c r="DG98" s="197"/>
      <c r="DH98" s="197"/>
      <c r="DI98" s="197"/>
      <c r="DJ98" s="197"/>
      <c r="DK98" s="197"/>
      <c r="DL98" s="197"/>
      <c r="DM98" s="197"/>
      <c r="DN98" s="197"/>
      <c r="DO98" s="197"/>
      <c r="DP98" s="197"/>
      <c r="DQ98" s="197"/>
      <c r="DR98" s="197"/>
      <c r="DS98" s="197"/>
      <c r="DT98" s="197"/>
      <c r="DU98" s="197"/>
      <c r="DV98" s="197"/>
      <c r="DW98" s="197"/>
      <c r="DX98" s="197"/>
      <c r="DY98" s="197"/>
      <c r="DZ98" s="197"/>
      <c r="EA98" s="197"/>
      <c r="EB98" s="197"/>
      <c r="EC98" s="197"/>
      <c r="ED98" s="197"/>
      <c r="EE98" s="197"/>
      <c r="EF98" s="197"/>
      <c r="EG98" s="197"/>
      <c r="EH98" s="197"/>
      <c r="EI98" s="197"/>
      <c r="EJ98" s="197"/>
      <c r="EK98" s="197"/>
      <c r="EL98" s="197"/>
      <c r="EM98" s="197"/>
      <c r="EN98" s="197"/>
      <c r="EO98" s="197"/>
      <c r="EP98" s="197"/>
      <c r="EQ98" s="197"/>
      <c r="ER98" s="197"/>
      <c r="ES98" s="197"/>
      <c r="ET98" s="197"/>
      <c r="EU98" s="197"/>
      <c r="EV98" s="197"/>
      <c r="EW98" s="197"/>
      <c r="EX98" s="197"/>
      <c r="EY98" s="197"/>
      <c r="EZ98" s="197"/>
      <c r="FA98" s="197"/>
      <c r="FB98" s="197"/>
      <c r="FC98" s="197"/>
      <c r="FD98" s="197"/>
      <c r="FE98" s="197"/>
      <c r="FF98" s="197"/>
      <c r="FG98" s="197"/>
      <c r="FH98" s="197"/>
      <c r="FI98" s="197"/>
      <c r="FJ98" s="197"/>
      <c r="FK98" s="197"/>
      <c r="FL98" s="197"/>
      <c r="FM98" s="197"/>
      <c r="FN98" s="197"/>
      <c r="FO98" s="197"/>
      <c r="FP98" s="197"/>
      <c r="FQ98" s="197"/>
      <c r="FR98" s="197"/>
      <c r="FS98" s="197"/>
      <c r="FT98" s="197"/>
      <c r="FU98" s="197"/>
      <c r="FV98" s="197"/>
      <c r="FW98" s="197"/>
      <c r="FX98" s="197"/>
      <c r="FY98" s="197"/>
      <c r="FZ98" s="197"/>
      <c r="GA98" s="197"/>
      <c r="GB98" s="197"/>
      <c r="GC98" s="197"/>
      <c r="GD98" s="197"/>
      <c r="GE98" s="197"/>
      <c r="GF98" s="197"/>
      <c r="GG98" s="197"/>
      <c r="GH98" s="197"/>
      <c r="GI98" s="197"/>
      <c r="GJ98" s="197"/>
      <c r="GK98" s="197"/>
      <c r="GL98" s="197"/>
      <c r="GM98" s="197"/>
      <c r="GN98" s="197"/>
      <c r="GO98" s="197"/>
      <c r="GP98" s="197"/>
      <c r="GQ98" s="197"/>
      <c r="GR98" s="197"/>
      <c r="GS98" s="197"/>
      <c r="GT98" s="197"/>
      <c r="GU98" s="197"/>
      <c r="GV98" s="197"/>
      <c r="GW98" s="197"/>
      <c r="GX98" s="197"/>
      <c r="GY98" s="197"/>
      <c r="GZ98" s="197"/>
      <c r="HA98" s="197"/>
      <c r="HB98" s="197"/>
      <c r="HC98" s="197"/>
      <c r="HD98" s="197"/>
      <c r="HE98" s="197"/>
      <c r="HF98" s="197"/>
      <c r="HG98" s="197"/>
      <c r="HH98" s="197"/>
      <c r="HI98" s="197"/>
      <c r="HJ98" s="197"/>
      <c r="HK98" s="197"/>
      <c r="HL98" s="197"/>
      <c r="HM98" s="197"/>
      <c r="HN98" s="197"/>
      <c r="HO98" s="197"/>
      <c r="HP98" s="197"/>
      <c r="HQ98" s="197"/>
      <c r="HR98" s="197"/>
      <c r="HS98" s="197"/>
      <c r="HT98" s="197"/>
      <c r="HU98" s="197"/>
      <c r="HV98" s="197"/>
      <c r="HW98" s="197"/>
      <c r="HX98" s="197"/>
      <c r="HY98" s="197"/>
      <c r="HZ98" s="197"/>
      <c r="IA98" s="197"/>
      <c r="IB98" s="197"/>
      <c r="IC98" s="197"/>
      <c r="ID98" s="197"/>
      <c r="IE98" s="197"/>
      <c r="IF98" s="197"/>
      <c r="IG98" s="197"/>
      <c r="IH98" s="197"/>
      <c r="II98" s="197"/>
      <c r="IJ98" s="197"/>
      <c r="IK98" s="197"/>
      <c r="IL98" s="197"/>
      <c r="IM98" s="197"/>
      <c r="IN98" s="197"/>
      <c r="IO98" s="197"/>
      <c r="IP98" s="197"/>
      <c r="IQ98" s="197"/>
      <c r="IR98" s="197"/>
      <c r="IS98" s="197"/>
      <c r="IT98" s="197"/>
      <c r="IU98" s="197"/>
      <c r="IV98" s="197"/>
      <c r="IW98" s="197"/>
    </row>
    <row r="99" spans="1:257" s="199" customFormat="1" x14ac:dyDescent="0.25">
      <c r="A99" s="1119"/>
      <c r="B99" s="1086"/>
      <c r="C99" s="1089"/>
      <c r="D99" s="96" t="s">
        <v>481</v>
      </c>
      <c r="E99" s="1089"/>
      <c r="F99" s="1061"/>
      <c r="G99" s="1070"/>
      <c r="H99" s="1070"/>
      <c r="I99" s="1070"/>
      <c r="J99" s="1073"/>
      <c r="K99" s="1064"/>
      <c r="L99" s="1067"/>
      <c r="M99" s="722"/>
      <c r="N99" s="1101"/>
      <c r="O99" s="1107"/>
      <c r="P99" s="1107"/>
      <c r="Q99" s="687"/>
      <c r="R99" s="687"/>
      <c r="S99" s="687"/>
      <c r="T99" s="687"/>
      <c r="U99" s="687"/>
      <c r="V99" s="687"/>
      <c r="W99" s="687"/>
      <c r="X99" s="687"/>
      <c r="Y99" s="687"/>
      <c r="Z99" s="687"/>
      <c r="AA99" s="687"/>
      <c r="AB99" s="687"/>
      <c r="AC99" s="687"/>
      <c r="AD99" s="687"/>
      <c r="AE99" s="687"/>
      <c r="AF99" s="687"/>
      <c r="AG99" s="687"/>
      <c r="AH99" s="687"/>
      <c r="AI99" s="687"/>
      <c r="AJ99" s="687"/>
      <c r="AK99" s="687"/>
      <c r="AL99" s="688"/>
      <c r="AM99" s="197"/>
      <c r="AN99" s="197"/>
      <c r="AO99" s="197"/>
      <c r="AP99" s="197"/>
      <c r="AQ99" s="197"/>
      <c r="AR99" s="197"/>
      <c r="AS99" s="197"/>
      <c r="AT99" s="197"/>
      <c r="AU99" s="197"/>
      <c r="AV99" s="197"/>
      <c r="AW99" s="197"/>
      <c r="AX99" s="197"/>
      <c r="AY99" s="197"/>
      <c r="AZ99" s="197"/>
      <c r="BA99" s="197"/>
      <c r="BB99" s="197"/>
      <c r="BC99" s="197"/>
      <c r="BD99" s="197"/>
      <c r="BE99" s="197"/>
      <c r="BF99" s="197"/>
      <c r="BG99" s="197"/>
      <c r="BH99" s="197"/>
      <c r="BI99" s="197"/>
      <c r="BJ99" s="197"/>
      <c r="BK99" s="197"/>
      <c r="BL99" s="197"/>
      <c r="BM99" s="197"/>
      <c r="BN99" s="197"/>
      <c r="BO99" s="197"/>
      <c r="BP99" s="197"/>
      <c r="BQ99" s="197"/>
      <c r="BR99" s="197"/>
      <c r="BS99" s="197"/>
      <c r="BT99" s="197"/>
      <c r="BU99" s="197"/>
      <c r="BV99" s="197"/>
      <c r="BW99" s="197"/>
      <c r="BX99" s="197"/>
      <c r="BY99" s="197"/>
      <c r="BZ99" s="197"/>
      <c r="CA99" s="197"/>
      <c r="CB99" s="197"/>
      <c r="CC99" s="197"/>
      <c r="CD99" s="197"/>
      <c r="CE99" s="197"/>
      <c r="CF99" s="197"/>
      <c r="CG99" s="197"/>
      <c r="CH99" s="197"/>
      <c r="CI99" s="197"/>
      <c r="CJ99" s="197"/>
      <c r="CK99" s="197"/>
      <c r="CL99" s="197"/>
      <c r="CM99" s="197"/>
      <c r="CN99" s="197"/>
      <c r="CO99" s="197"/>
      <c r="CP99" s="197"/>
      <c r="CQ99" s="197"/>
      <c r="CR99" s="197"/>
      <c r="CS99" s="197"/>
      <c r="CT99" s="197"/>
      <c r="CU99" s="197"/>
      <c r="CV99" s="197"/>
      <c r="CW99" s="197"/>
      <c r="CX99" s="197"/>
      <c r="CY99" s="197"/>
      <c r="CZ99" s="197"/>
      <c r="DA99" s="197"/>
      <c r="DB99" s="197"/>
      <c r="DC99" s="197"/>
      <c r="DD99" s="197"/>
      <c r="DE99" s="197"/>
      <c r="DF99" s="197"/>
      <c r="DG99" s="197"/>
      <c r="DH99" s="197"/>
      <c r="DI99" s="197"/>
      <c r="DJ99" s="197"/>
      <c r="DK99" s="197"/>
      <c r="DL99" s="197"/>
      <c r="DM99" s="197"/>
      <c r="DN99" s="197"/>
      <c r="DO99" s="197"/>
      <c r="DP99" s="197"/>
      <c r="DQ99" s="197"/>
      <c r="DR99" s="197"/>
      <c r="DS99" s="197"/>
      <c r="DT99" s="197"/>
      <c r="DU99" s="197"/>
      <c r="DV99" s="197"/>
      <c r="DW99" s="197"/>
      <c r="DX99" s="197"/>
      <c r="DY99" s="197"/>
      <c r="DZ99" s="197"/>
      <c r="EA99" s="197"/>
      <c r="EB99" s="197"/>
      <c r="EC99" s="197"/>
      <c r="ED99" s="197"/>
      <c r="EE99" s="197"/>
      <c r="EF99" s="197"/>
      <c r="EG99" s="197"/>
      <c r="EH99" s="197"/>
      <c r="EI99" s="197"/>
      <c r="EJ99" s="197"/>
      <c r="EK99" s="197"/>
      <c r="EL99" s="197"/>
      <c r="EM99" s="197"/>
      <c r="EN99" s="197"/>
      <c r="EO99" s="197"/>
      <c r="EP99" s="197"/>
      <c r="EQ99" s="197"/>
      <c r="ER99" s="197"/>
      <c r="ES99" s="197"/>
      <c r="ET99" s="197"/>
      <c r="EU99" s="197"/>
      <c r="EV99" s="197"/>
      <c r="EW99" s="197"/>
      <c r="EX99" s="197"/>
      <c r="EY99" s="197"/>
      <c r="EZ99" s="197"/>
      <c r="FA99" s="197"/>
      <c r="FB99" s="197"/>
      <c r="FC99" s="197"/>
      <c r="FD99" s="197"/>
      <c r="FE99" s="197"/>
      <c r="FF99" s="197"/>
      <c r="FG99" s="197"/>
      <c r="FH99" s="197"/>
      <c r="FI99" s="197"/>
      <c r="FJ99" s="197"/>
      <c r="FK99" s="197"/>
      <c r="FL99" s="197"/>
      <c r="FM99" s="197"/>
      <c r="FN99" s="197"/>
      <c r="FO99" s="197"/>
      <c r="FP99" s="197"/>
      <c r="FQ99" s="197"/>
      <c r="FR99" s="197"/>
      <c r="FS99" s="197"/>
      <c r="FT99" s="197"/>
      <c r="FU99" s="197"/>
      <c r="FV99" s="197"/>
      <c r="FW99" s="197"/>
      <c r="FX99" s="197"/>
      <c r="FY99" s="197"/>
      <c r="FZ99" s="197"/>
      <c r="GA99" s="197"/>
      <c r="GB99" s="197"/>
      <c r="GC99" s="197"/>
      <c r="GD99" s="197"/>
      <c r="GE99" s="197"/>
      <c r="GF99" s="197"/>
      <c r="GG99" s="197"/>
      <c r="GH99" s="197"/>
      <c r="GI99" s="197"/>
      <c r="GJ99" s="197"/>
      <c r="GK99" s="197"/>
      <c r="GL99" s="197"/>
      <c r="GM99" s="197"/>
      <c r="GN99" s="197"/>
      <c r="GO99" s="197"/>
      <c r="GP99" s="197"/>
      <c r="GQ99" s="197"/>
      <c r="GR99" s="197"/>
      <c r="GS99" s="197"/>
      <c r="GT99" s="197"/>
      <c r="GU99" s="197"/>
      <c r="GV99" s="197"/>
      <c r="GW99" s="197"/>
      <c r="GX99" s="197"/>
      <c r="GY99" s="197"/>
      <c r="GZ99" s="197"/>
      <c r="HA99" s="197"/>
      <c r="HB99" s="197"/>
      <c r="HC99" s="197"/>
      <c r="HD99" s="197"/>
      <c r="HE99" s="197"/>
      <c r="HF99" s="197"/>
      <c r="HG99" s="197"/>
      <c r="HH99" s="197"/>
      <c r="HI99" s="197"/>
      <c r="HJ99" s="197"/>
      <c r="HK99" s="197"/>
      <c r="HL99" s="197"/>
      <c r="HM99" s="197"/>
      <c r="HN99" s="197"/>
      <c r="HO99" s="197"/>
      <c r="HP99" s="197"/>
      <c r="HQ99" s="197"/>
      <c r="HR99" s="197"/>
      <c r="HS99" s="197"/>
      <c r="HT99" s="197"/>
      <c r="HU99" s="197"/>
      <c r="HV99" s="197"/>
      <c r="HW99" s="197"/>
      <c r="HX99" s="197"/>
      <c r="HY99" s="197"/>
      <c r="HZ99" s="197"/>
      <c r="IA99" s="197"/>
      <c r="IB99" s="197"/>
      <c r="IC99" s="197"/>
      <c r="ID99" s="197"/>
      <c r="IE99" s="197"/>
      <c r="IF99" s="197"/>
      <c r="IG99" s="197"/>
      <c r="IH99" s="197"/>
      <c r="II99" s="197"/>
      <c r="IJ99" s="197"/>
      <c r="IK99" s="197"/>
      <c r="IL99" s="197"/>
      <c r="IM99" s="197"/>
      <c r="IN99" s="197"/>
      <c r="IO99" s="197"/>
      <c r="IP99" s="197"/>
      <c r="IQ99" s="197"/>
      <c r="IR99" s="197"/>
      <c r="IS99" s="197"/>
      <c r="IT99" s="197"/>
      <c r="IU99" s="197"/>
      <c r="IV99" s="197"/>
      <c r="IW99" s="197"/>
    </row>
    <row r="100" spans="1:257" s="199" customFormat="1" ht="12.75" thickBot="1" x14ac:dyDescent="0.3">
      <c r="A100" s="1120"/>
      <c r="B100" s="1087"/>
      <c r="C100" s="1090"/>
      <c r="D100" s="96" t="s">
        <v>482</v>
      </c>
      <c r="E100" s="1090"/>
      <c r="F100" s="1062"/>
      <c r="G100" s="1071"/>
      <c r="H100" s="1071"/>
      <c r="I100" s="1071"/>
      <c r="J100" s="1074"/>
      <c r="K100" s="1065"/>
      <c r="L100" s="1068"/>
      <c r="M100" s="722"/>
      <c r="N100" s="1102"/>
      <c r="O100" s="1108"/>
      <c r="P100" s="1108"/>
      <c r="Q100" s="687"/>
      <c r="R100" s="687"/>
      <c r="S100" s="687"/>
      <c r="T100" s="687"/>
      <c r="U100" s="687"/>
      <c r="V100" s="687"/>
      <c r="W100" s="687"/>
      <c r="X100" s="687"/>
      <c r="Y100" s="687"/>
      <c r="Z100" s="687"/>
      <c r="AA100" s="687"/>
      <c r="AB100" s="687"/>
      <c r="AC100" s="687"/>
      <c r="AD100" s="687"/>
      <c r="AE100" s="687"/>
      <c r="AF100" s="687"/>
      <c r="AG100" s="687"/>
      <c r="AH100" s="687"/>
      <c r="AI100" s="687"/>
      <c r="AJ100" s="687"/>
      <c r="AK100" s="687"/>
      <c r="AL100" s="688"/>
      <c r="AM100" s="197"/>
      <c r="AN100" s="197"/>
      <c r="AO100" s="197"/>
      <c r="AP100" s="197"/>
      <c r="AQ100" s="197"/>
      <c r="AR100" s="197"/>
      <c r="AS100" s="197"/>
      <c r="AT100" s="197"/>
      <c r="AU100" s="197"/>
      <c r="AV100" s="197"/>
      <c r="AW100" s="197"/>
      <c r="AX100" s="197"/>
      <c r="AY100" s="197"/>
      <c r="AZ100" s="197"/>
      <c r="BA100" s="197"/>
      <c r="BB100" s="197"/>
      <c r="BC100" s="197"/>
      <c r="BD100" s="197"/>
      <c r="BE100" s="197"/>
      <c r="BF100" s="197"/>
      <c r="BG100" s="197"/>
      <c r="BH100" s="197"/>
      <c r="BI100" s="197"/>
      <c r="BJ100" s="197"/>
      <c r="BK100" s="197"/>
      <c r="BL100" s="197"/>
      <c r="BM100" s="197"/>
      <c r="BN100" s="197"/>
      <c r="BO100" s="197"/>
      <c r="BP100" s="197"/>
      <c r="BQ100" s="197"/>
      <c r="BR100" s="197"/>
      <c r="BS100" s="197"/>
      <c r="BT100" s="197"/>
      <c r="BU100" s="197"/>
      <c r="BV100" s="197"/>
      <c r="BW100" s="197"/>
      <c r="BX100" s="197"/>
      <c r="BY100" s="197"/>
      <c r="BZ100" s="197"/>
      <c r="CA100" s="197"/>
      <c r="CB100" s="197"/>
      <c r="CC100" s="197"/>
      <c r="CD100" s="197"/>
      <c r="CE100" s="197"/>
      <c r="CF100" s="197"/>
      <c r="CG100" s="197"/>
      <c r="CH100" s="197"/>
      <c r="CI100" s="197"/>
      <c r="CJ100" s="197"/>
      <c r="CK100" s="197"/>
      <c r="CL100" s="197"/>
      <c r="CM100" s="197"/>
      <c r="CN100" s="197"/>
      <c r="CO100" s="197"/>
      <c r="CP100" s="197"/>
      <c r="CQ100" s="197"/>
      <c r="CR100" s="197"/>
      <c r="CS100" s="197"/>
      <c r="CT100" s="197"/>
      <c r="CU100" s="197"/>
      <c r="CV100" s="197"/>
      <c r="CW100" s="197"/>
      <c r="CX100" s="197"/>
      <c r="CY100" s="197"/>
      <c r="CZ100" s="197"/>
      <c r="DA100" s="197"/>
      <c r="DB100" s="197"/>
      <c r="DC100" s="197"/>
      <c r="DD100" s="197"/>
      <c r="DE100" s="197"/>
      <c r="DF100" s="197"/>
      <c r="DG100" s="197"/>
      <c r="DH100" s="197"/>
      <c r="DI100" s="197"/>
      <c r="DJ100" s="197"/>
      <c r="DK100" s="197"/>
      <c r="DL100" s="197"/>
      <c r="DM100" s="197"/>
      <c r="DN100" s="197"/>
      <c r="DO100" s="197"/>
      <c r="DP100" s="197"/>
      <c r="DQ100" s="197"/>
      <c r="DR100" s="197"/>
      <c r="DS100" s="197"/>
      <c r="DT100" s="197"/>
      <c r="DU100" s="197"/>
      <c r="DV100" s="197"/>
      <c r="DW100" s="197"/>
      <c r="DX100" s="197"/>
      <c r="DY100" s="197"/>
      <c r="DZ100" s="197"/>
      <c r="EA100" s="197"/>
      <c r="EB100" s="197"/>
      <c r="EC100" s="197"/>
      <c r="ED100" s="197"/>
      <c r="EE100" s="197"/>
      <c r="EF100" s="197"/>
      <c r="EG100" s="197"/>
      <c r="EH100" s="197"/>
      <c r="EI100" s="197"/>
      <c r="EJ100" s="197"/>
      <c r="EK100" s="197"/>
      <c r="EL100" s="197"/>
      <c r="EM100" s="197"/>
      <c r="EN100" s="197"/>
      <c r="EO100" s="197"/>
      <c r="EP100" s="197"/>
      <c r="EQ100" s="197"/>
      <c r="ER100" s="197"/>
      <c r="ES100" s="197"/>
      <c r="ET100" s="197"/>
      <c r="EU100" s="197"/>
      <c r="EV100" s="197"/>
      <c r="EW100" s="197"/>
      <c r="EX100" s="197"/>
      <c r="EY100" s="197"/>
      <c r="EZ100" s="197"/>
      <c r="FA100" s="197"/>
      <c r="FB100" s="197"/>
      <c r="FC100" s="197"/>
      <c r="FD100" s="197"/>
      <c r="FE100" s="197"/>
      <c r="FF100" s="197"/>
      <c r="FG100" s="197"/>
      <c r="FH100" s="197"/>
      <c r="FI100" s="197"/>
      <c r="FJ100" s="197"/>
      <c r="FK100" s="197"/>
      <c r="FL100" s="197"/>
      <c r="FM100" s="197"/>
      <c r="FN100" s="197"/>
      <c r="FO100" s="197"/>
      <c r="FP100" s="197"/>
      <c r="FQ100" s="197"/>
      <c r="FR100" s="197"/>
      <c r="FS100" s="197"/>
      <c r="FT100" s="197"/>
      <c r="FU100" s="197"/>
      <c r="FV100" s="197"/>
      <c r="FW100" s="197"/>
      <c r="FX100" s="197"/>
      <c r="FY100" s="197"/>
      <c r="FZ100" s="197"/>
      <c r="GA100" s="197"/>
      <c r="GB100" s="197"/>
      <c r="GC100" s="197"/>
      <c r="GD100" s="197"/>
      <c r="GE100" s="197"/>
      <c r="GF100" s="197"/>
      <c r="GG100" s="197"/>
      <c r="GH100" s="197"/>
      <c r="GI100" s="197"/>
      <c r="GJ100" s="197"/>
      <c r="GK100" s="197"/>
      <c r="GL100" s="197"/>
      <c r="GM100" s="197"/>
      <c r="GN100" s="197"/>
      <c r="GO100" s="197"/>
      <c r="GP100" s="197"/>
      <c r="GQ100" s="197"/>
      <c r="GR100" s="197"/>
      <c r="GS100" s="197"/>
      <c r="GT100" s="197"/>
      <c r="GU100" s="197"/>
      <c r="GV100" s="197"/>
      <c r="GW100" s="197"/>
      <c r="GX100" s="197"/>
      <c r="GY100" s="197"/>
      <c r="GZ100" s="197"/>
      <c r="HA100" s="197"/>
      <c r="HB100" s="197"/>
      <c r="HC100" s="197"/>
      <c r="HD100" s="197"/>
      <c r="HE100" s="197"/>
      <c r="HF100" s="197"/>
      <c r="HG100" s="197"/>
      <c r="HH100" s="197"/>
      <c r="HI100" s="197"/>
      <c r="HJ100" s="197"/>
      <c r="HK100" s="197"/>
      <c r="HL100" s="197"/>
      <c r="HM100" s="197"/>
      <c r="HN100" s="197"/>
      <c r="HO100" s="197"/>
      <c r="HP100" s="197"/>
      <c r="HQ100" s="197"/>
      <c r="HR100" s="197"/>
      <c r="HS100" s="197"/>
      <c r="HT100" s="197"/>
      <c r="HU100" s="197"/>
      <c r="HV100" s="197"/>
      <c r="HW100" s="197"/>
      <c r="HX100" s="197"/>
      <c r="HY100" s="197"/>
      <c r="HZ100" s="197"/>
      <c r="IA100" s="197"/>
      <c r="IB100" s="197"/>
      <c r="IC100" s="197"/>
      <c r="ID100" s="197"/>
      <c r="IE100" s="197"/>
      <c r="IF100" s="197"/>
      <c r="IG100" s="197"/>
      <c r="IH100" s="197"/>
      <c r="II100" s="197"/>
      <c r="IJ100" s="197"/>
      <c r="IK100" s="197"/>
      <c r="IL100" s="197"/>
      <c r="IM100" s="197"/>
      <c r="IN100" s="197"/>
      <c r="IO100" s="197"/>
      <c r="IP100" s="197"/>
      <c r="IQ100" s="197"/>
      <c r="IR100" s="197"/>
      <c r="IS100" s="197"/>
      <c r="IT100" s="197"/>
      <c r="IU100" s="197"/>
      <c r="IV100" s="197"/>
      <c r="IW100" s="197"/>
    </row>
    <row r="101" spans="1:257" s="199" customFormat="1" ht="46.15" customHeight="1" x14ac:dyDescent="0.25">
      <c r="A101" s="1082"/>
      <c r="B101" s="1085"/>
      <c r="C101" s="521" t="s">
        <v>483</v>
      </c>
      <c r="D101" s="96" t="s">
        <v>484</v>
      </c>
      <c r="E101" s="1088" t="s">
        <v>485</v>
      </c>
      <c r="F101" s="1060"/>
      <c r="G101" s="1069" t="s">
        <v>683</v>
      </c>
      <c r="H101" s="1069">
        <v>21654</v>
      </c>
      <c r="I101" s="1069">
        <v>21654</v>
      </c>
      <c r="J101" s="1072">
        <v>1</v>
      </c>
      <c r="K101" s="1063">
        <v>15599</v>
      </c>
      <c r="L101" s="1066">
        <f>K101/I101</f>
        <v>0.72037498845478898</v>
      </c>
      <c r="M101" s="1075"/>
      <c r="N101" s="1106" t="s">
        <v>1025</v>
      </c>
      <c r="O101" s="1106" t="s">
        <v>1009</v>
      </c>
      <c r="P101" s="1106" t="s">
        <v>1008</v>
      </c>
      <c r="Q101" s="687"/>
      <c r="R101" s="687"/>
      <c r="S101" s="687"/>
      <c r="T101" s="687"/>
      <c r="U101" s="687"/>
      <c r="V101" s="687"/>
      <c r="W101" s="687"/>
      <c r="X101" s="687"/>
      <c r="Y101" s="687"/>
      <c r="Z101" s="687"/>
      <c r="AA101" s="687"/>
      <c r="AB101" s="687"/>
      <c r="AC101" s="687"/>
      <c r="AD101" s="687"/>
      <c r="AE101" s="687"/>
      <c r="AF101" s="687"/>
      <c r="AG101" s="687"/>
      <c r="AH101" s="687"/>
      <c r="AI101" s="687"/>
      <c r="AJ101" s="687"/>
      <c r="AK101" s="687"/>
      <c r="AL101" s="688"/>
      <c r="AM101" s="197"/>
      <c r="AN101" s="197"/>
      <c r="AO101" s="197"/>
      <c r="AP101" s="197"/>
      <c r="AQ101" s="197"/>
      <c r="AR101" s="197"/>
      <c r="AS101" s="197"/>
      <c r="AT101" s="197"/>
      <c r="AU101" s="197"/>
      <c r="AV101" s="197"/>
      <c r="AW101" s="197"/>
      <c r="AX101" s="197"/>
      <c r="AY101" s="197"/>
      <c r="AZ101" s="197"/>
      <c r="BA101" s="197"/>
      <c r="BB101" s="197"/>
      <c r="BC101" s="197"/>
      <c r="BD101" s="197"/>
      <c r="BE101" s="197"/>
      <c r="BF101" s="197"/>
      <c r="BG101" s="197"/>
      <c r="BH101" s="197"/>
      <c r="BI101" s="197"/>
      <c r="BJ101" s="197"/>
      <c r="BK101" s="197"/>
      <c r="BL101" s="197"/>
      <c r="BM101" s="197"/>
      <c r="BN101" s="197"/>
      <c r="BO101" s="197"/>
      <c r="BP101" s="197"/>
      <c r="BQ101" s="197"/>
      <c r="BR101" s="197"/>
      <c r="BS101" s="197"/>
      <c r="BT101" s="197"/>
      <c r="BU101" s="197"/>
      <c r="BV101" s="197"/>
      <c r="BW101" s="197"/>
      <c r="BX101" s="197"/>
      <c r="BY101" s="197"/>
      <c r="BZ101" s="197"/>
      <c r="CA101" s="197"/>
      <c r="CB101" s="197"/>
      <c r="CC101" s="197"/>
      <c r="CD101" s="197"/>
      <c r="CE101" s="197"/>
      <c r="CF101" s="197"/>
      <c r="CG101" s="197"/>
      <c r="CH101" s="197"/>
      <c r="CI101" s="197"/>
      <c r="CJ101" s="197"/>
      <c r="CK101" s="197"/>
      <c r="CL101" s="197"/>
      <c r="CM101" s="197"/>
      <c r="CN101" s="197"/>
      <c r="CO101" s="197"/>
      <c r="CP101" s="197"/>
      <c r="CQ101" s="197"/>
      <c r="CR101" s="197"/>
      <c r="CS101" s="197"/>
      <c r="CT101" s="197"/>
      <c r="CU101" s="197"/>
      <c r="CV101" s="197"/>
      <c r="CW101" s="197"/>
      <c r="CX101" s="197"/>
      <c r="CY101" s="197"/>
      <c r="CZ101" s="197"/>
      <c r="DA101" s="197"/>
      <c r="DB101" s="197"/>
      <c r="DC101" s="197"/>
      <c r="DD101" s="197"/>
      <c r="DE101" s="197"/>
      <c r="DF101" s="197"/>
      <c r="DG101" s="197"/>
      <c r="DH101" s="197"/>
      <c r="DI101" s="197"/>
      <c r="DJ101" s="197"/>
      <c r="DK101" s="197"/>
      <c r="DL101" s="197"/>
      <c r="DM101" s="197"/>
      <c r="DN101" s="197"/>
      <c r="DO101" s="197"/>
      <c r="DP101" s="197"/>
      <c r="DQ101" s="197"/>
      <c r="DR101" s="197"/>
      <c r="DS101" s="197"/>
      <c r="DT101" s="197"/>
      <c r="DU101" s="197"/>
      <c r="DV101" s="197"/>
      <c r="DW101" s="197"/>
      <c r="DX101" s="197"/>
      <c r="DY101" s="197"/>
      <c r="DZ101" s="197"/>
      <c r="EA101" s="197"/>
      <c r="EB101" s="197"/>
      <c r="EC101" s="197"/>
      <c r="ED101" s="197"/>
      <c r="EE101" s="197"/>
      <c r="EF101" s="197"/>
      <c r="EG101" s="197"/>
      <c r="EH101" s="197"/>
      <c r="EI101" s="197"/>
      <c r="EJ101" s="197"/>
      <c r="EK101" s="197"/>
      <c r="EL101" s="197"/>
      <c r="EM101" s="197"/>
      <c r="EN101" s="197"/>
      <c r="EO101" s="197"/>
      <c r="EP101" s="197"/>
      <c r="EQ101" s="197"/>
      <c r="ER101" s="197"/>
      <c r="ES101" s="197"/>
      <c r="ET101" s="197"/>
      <c r="EU101" s="197"/>
      <c r="EV101" s="197"/>
      <c r="EW101" s="197"/>
      <c r="EX101" s="197"/>
      <c r="EY101" s="197"/>
      <c r="EZ101" s="197"/>
      <c r="FA101" s="197"/>
      <c r="FB101" s="197"/>
      <c r="FC101" s="197"/>
      <c r="FD101" s="197"/>
      <c r="FE101" s="197"/>
      <c r="FF101" s="197"/>
      <c r="FG101" s="197"/>
      <c r="FH101" s="197"/>
      <c r="FI101" s="197"/>
      <c r="FJ101" s="197"/>
      <c r="FK101" s="197"/>
      <c r="FL101" s="197"/>
      <c r="FM101" s="197"/>
      <c r="FN101" s="197"/>
      <c r="FO101" s="197"/>
      <c r="FP101" s="197"/>
      <c r="FQ101" s="197"/>
      <c r="FR101" s="197"/>
      <c r="FS101" s="197"/>
      <c r="FT101" s="197"/>
      <c r="FU101" s="197"/>
      <c r="FV101" s="197"/>
      <c r="FW101" s="197"/>
      <c r="FX101" s="197"/>
      <c r="FY101" s="197"/>
      <c r="FZ101" s="197"/>
      <c r="GA101" s="197"/>
      <c r="GB101" s="197"/>
      <c r="GC101" s="197"/>
      <c r="GD101" s="197"/>
      <c r="GE101" s="197"/>
      <c r="GF101" s="197"/>
      <c r="GG101" s="197"/>
      <c r="GH101" s="197"/>
      <c r="GI101" s="197"/>
      <c r="GJ101" s="197"/>
      <c r="GK101" s="197"/>
      <c r="GL101" s="197"/>
      <c r="GM101" s="197"/>
      <c r="GN101" s="197"/>
      <c r="GO101" s="197"/>
      <c r="GP101" s="197"/>
      <c r="GQ101" s="197"/>
      <c r="GR101" s="197"/>
      <c r="GS101" s="197"/>
      <c r="GT101" s="197"/>
      <c r="GU101" s="197"/>
      <c r="GV101" s="197"/>
      <c r="GW101" s="197"/>
      <c r="GX101" s="197"/>
      <c r="GY101" s="197"/>
      <c r="GZ101" s="197"/>
      <c r="HA101" s="197"/>
      <c r="HB101" s="197"/>
      <c r="HC101" s="197"/>
      <c r="HD101" s="197"/>
      <c r="HE101" s="197"/>
      <c r="HF101" s="197"/>
      <c r="HG101" s="197"/>
      <c r="HH101" s="197"/>
      <c r="HI101" s="197"/>
      <c r="HJ101" s="197"/>
      <c r="HK101" s="197"/>
      <c r="HL101" s="197"/>
      <c r="HM101" s="197"/>
      <c r="HN101" s="197"/>
      <c r="HO101" s="197"/>
      <c r="HP101" s="197"/>
      <c r="HQ101" s="197"/>
      <c r="HR101" s="197"/>
      <c r="HS101" s="197"/>
      <c r="HT101" s="197"/>
      <c r="HU101" s="197"/>
      <c r="HV101" s="197"/>
      <c r="HW101" s="197"/>
      <c r="HX101" s="197"/>
      <c r="HY101" s="197"/>
      <c r="HZ101" s="197"/>
      <c r="IA101" s="197"/>
      <c r="IB101" s="197"/>
      <c r="IC101" s="197"/>
      <c r="ID101" s="197"/>
      <c r="IE101" s="197"/>
      <c r="IF101" s="197"/>
      <c r="IG101" s="197"/>
      <c r="IH101" s="197"/>
      <c r="II101" s="197"/>
      <c r="IJ101" s="197"/>
      <c r="IK101" s="197"/>
      <c r="IL101" s="197"/>
      <c r="IM101" s="197"/>
      <c r="IN101" s="197"/>
      <c r="IO101" s="197"/>
      <c r="IP101" s="197"/>
      <c r="IQ101" s="197"/>
      <c r="IR101" s="197"/>
      <c r="IS101" s="197"/>
      <c r="IT101" s="197"/>
      <c r="IU101" s="197"/>
      <c r="IV101" s="197"/>
      <c r="IW101" s="197"/>
    </row>
    <row r="102" spans="1:257" s="199" customFormat="1" ht="15" customHeight="1" x14ac:dyDescent="0.25">
      <c r="A102" s="1083"/>
      <c r="B102" s="1086"/>
      <c r="C102" s="522"/>
      <c r="D102" s="96" t="s">
        <v>486</v>
      </c>
      <c r="E102" s="1089"/>
      <c r="F102" s="1061"/>
      <c r="G102" s="1070"/>
      <c r="H102" s="1070"/>
      <c r="I102" s="1070"/>
      <c r="J102" s="1073"/>
      <c r="K102" s="1064"/>
      <c r="L102" s="1067"/>
      <c r="M102" s="1076"/>
      <c r="N102" s="1107"/>
      <c r="O102" s="1107"/>
      <c r="P102" s="1107"/>
      <c r="Q102" s="687"/>
      <c r="R102" s="687"/>
      <c r="S102" s="687"/>
      <c r="T102" s="687"/>
      <c r="U102" s="687"/>
      <c r="V102" s="687"/>
      <c r="W102" s="687"/>
      <c r="X102" s="687"/>
      <c r="Y102" s="687"/>
      <c r="Z102" s="687"/>
      <c r="AA102" s="687"/>
      <c r="AB102" s="687"/>
      <c r="AC102" s="687"/>
      <c r="AD102" s="687"/>
      <c r="AE102" s="687"/>
      <c r="AF102" s="687"/>
      <c r="AG102" s="687"/>
      <c r="AH102" s="687"/>
      <c r="AI102" s="687"/>
      <c r="AJ102" s="687"/>
      <c r="AK102" s="687"/>
      <c r="AL102" s="688"/>
      <c r="AM102" s="197"/>
      <c r="AN102" s="197"/>
      <c r="AO102" s="197"/>
      <c r="AP102" s="197"/>
      <c r="AQ102" s="197"/>
      <c r="AR102" s="197"/>
      <c r="AS102" s="197"/>
      <c r="AT102" s="197"/>
      <c r="AU102" s="197"/>
      <c r="AV102" s="197"/>
      <c r="AW102" s="197"/>
      <c r="AX102" s="197"/>
      <c r="AY102" s="197"/>
      <c r="AZ102" s="197"/>
      <c r="BA102" s="197"/>
      <c r="BB102" s="197"/>
      <c r="BC102" s="197"/>
      <c r="BD102" s="197"/>
      <c r="BE102" s="197"/>
      <c r="BF102" s="197"/>
      <c r="BG102" s="197"/>
      <c r="BH102" s="197"/>
      <c r="BI102" s="197"/>
      <c r="BJ102" s="197"/>
      <c r="BK102" s="197"/>
      <c r="BL102" s="197"/>
      <c r="BM102" s="197"/>
      <c r="BN102" s="197"/>
      <c r="BO102" s="197"/>
      <c r="BP102" s="197"/>
      <c r="BQ102" s="197"/>
      <c r="BR102" s="197"/>
      <c r="BS102" s="197"/>
      <c r="BT102" s="197"/>
      <c r="BU102" s="197"/>
      <c r="BV102" s="197"/>
      <c r="BW102" s="197"/>
      <c r="BX102" s="197"/>
      <c r="BY102" s="197"/>
      <c r="BZ102" s="197"/>
      <c r="CA102" s="197"/>
      <c r="CB102" s="197"/>
      <c r="CC102" s="197"/>
      <c r="CD102" s="197"/>
      <c r="CE102" s="197"/>
      <c r="CF102" s="197"/>
      <c r="CG102" s="197"/>
      <c r="CH102" s="197"/>
      <c r="CI102" s="197"/>
      <c r="CJ102" s="197"/>
      <c r="CK102" s="197"/>
      <c r="CL102" s="197"/>
      <c r="CM102" s="197"/>
      <c r="CN102" s="197"/>
      <c r="CO102" s="197"/>
      <c r="CP102" s="197"/>
      <c r="CQ102" s="197"/>
      <c r="CR102" s="197"/>
      <c r="CS102" s="197"/>
      <c r="CT102" s="197"/>
      <c r="CU102" s="197"/>
      <c r="CV102" s="197"/>
      <c r="CW102" s="197"/>
      <c r="CX102" s="197"/>
      <c r="CY102" s="197"/>
      <c r="CZ102" s="197"/>
      <c r="DA102" s="197"/>
      <c r="DB102" s="197"/>
      <c r="DC102" s="197"/>
      <c r="DD102" s="197"/>
      <c r="DE102" s="197"/>
      <c r="DF102" s="197"/>
      <c r="DG102" s="197"/>
      <c r="DH102" s="197"/>
      <c r="DI102" s="197"/>
      <c r="DJ102" s="197"/>
      <c r="DK102" s="197"/>
      <c r="DL102" s="197"/>
      <c r="DM102" s="197"/>
      <c r="DN102" s="197"/>
      <c r="DO102" s="197"/>
      <c r="DP102" s="197"/>
      <c r="DQ102" s="197"/>
      <c r="DR102" s="197"/>
      <c r="DS102" s="197"/>
      <c r="DT102" s="197"/>
      <c r="DU102" s="197"/>
      <c r="DV102" s="197"/>
      <c r="DW102" s="197"/>
      <c r="DX102" s="197"/>
      <c r="DY102" s="197"/>
      <c r="DZ102" s="197"/>
      <c r="EA102" s="197"/>
      <c r="EB102" s="197"/>
      <c r="EC102" s="197"/>
      <c r="ED102" s="197"/>
      <c r="EE102" s="197"/>
      <c r="EF102" s="197"/>
      <c r="EG102" s="197"/>
      <c r="EH102" s="197"/>
      <c r="EI102" s="197"/>
      <c r="EJ102" s="197"/>
      <c r="EK102" s="197"/>
      <c r="EL102" s="197"/>
      <c r="EM102" s="197"/>
      <c r="EN102" s="197"/>
      <c r="EO102" s="197"/>
      <c r="EP102" s="197"/>
      <c r="EQ102" s="197"/>
      <c r="ER102" s="197"/>
      <c r="ES102" s="197"/>
      <c r="ET102" s="197"/>
      <c r="EU102" s="197"/>
      <c r="EV102" s="197"/>
      <c r="EW102" s="197"/>
      <c r="EX102" s="197"/>
      <c r="EY102" s="197"/>
      <c r="EZ102" s="197"/>
      <c r="FA102" s="197"/>
      <c r="FB102" s="197"/>
      <c r="FC102" s="197"/>
      <c r="FD102" s="197"/>
      <c r="FE102" s="197"/>
      <c r="FF102" s="197"/>
      <c r="FG102" s="197"/>
      <c r="FH102" s="197"/>
      <c r="FI102" s="197"/>
      <c r="FJ102" s="197"/>
      <c r="FK102" s="197"/>
      <c r="FL102" s="197"/>
      <c r="FM102" s="197"/>
      <c r="FN102" s="197"/>
      <c r="FO102" s="197"/>
      <c r="FP102" s="197"/>
      <c r="FQ102" s="197"/>
      <c r="FR102" s="197"/>
      <c r="FS102" s="197"/>
      <c r="FT102" s="197"/>
      <c r="FU102" s="197"/>
      <c r="FV102" s="197"/>
      <c r="FW102" s="197"/>
      <c r="FX102" s="197"/>
      <c r="FY102" s="197"/>
      <c r="FZ102" s="197"/>
      <c r="GA102" s="197"/>
      <c r="GB102" s="197"/>
      <c r="GC102" s="197"/>
      <c r="GD102" s="197"/>
      <c r="GE102" s="197"/>
      <c r="GF102" s="197"/>
      <c r="GG102" s="197"/>
      <c r="GH102" s="197"/>
      <c r="GI102" s="197"/>
      <c r="GJ102" s="197"/>
      <c r="GK102" s="197"/>
      <c r="GL102" s="197"/>
      <c r="GM102" s="197"/>
      <c r="GN102" s="197"/>
      <c r="GO102" s="197"/>
      <c r="GP102" s="197"/>
      <c r="GQ102" s="197"/>
      <c r="GR102" s="197"/>
      <c r="GS102" s="197"/>
      <c r="GT102" s="197"/>
      <c r="GU102" s="197"/>
      <c r="GV102" s="197"/>
      <c r="GW102" s="197"/>
      <c r="GX102" s="197"/>
      <c r="GY102" s="197"/>
      <c r="GZ102" s="197"/>
      <c r="HA102" s="197"/>
      <c r="HB102" s="197"/>
      <c r="HC102" s="197"/>
      <c r="HD102" s="197"/>
      <c r="HE102" s="197"/>
      <c r="HF102" s="197"/>
      <c r="HG102" s="197"/>
      <c r="HH102" s="197"/>
      <c r="HI102" s="197"/>
      <c r="HJ102" s="197"/>
      <c r="HK102" s="197"/>
      <c r="HL102" s="197"/>
      <c r="HM102" s="197"/>
      <c r="HN102" s="197"/>
      <c r="HO102" s="197"/>
      <c r="HP102" s="197"/>
      <c r="HQ102" s="197"/>
      <c r="HR102" s="197"/>
      <c r="HS102" s="197"/>
      <c r="HT102" s="197"/>
      <c r="HU102" s="197"/>
      <c r="HV102" s="197"/>
      <c r="HW102" s="197"/>
      <c r="HX102" s="197"/>
      <c r="HY102" s="197"/>
      <c r="HZ102" s="197"/>
      <c r="IA102" s="197"/>
      <c r="IB102" s="197"/>
      <c r="IC102" s="197"/>
      <c r="ID102" s="197"/>
      <c r="IE102" s="197"/>
      <c r="IF102" s="197"/>
      <c r="IG102" s="197"/>
      <c r="IH102" s="197"/>
      <c r="II102" s="197"/>
      <c r="IJ102" s="197"/>
      <c r="IK102" s="197"/>
      <c r="IL102" s="197"/>
      <c r="IM102" s="197"/>
      <c r="IN102" s="197"/>
      <c r="IO102" s="197"/>
      <c r="IP102" s="197"/>
      <c r="IQ102" s="197"/>
      <c r="IR102" s="197"/>
      <c r="IS102" s="197"/>
      <c r="IT102" s="197"/>
      <c r="IU102" s="197"/>
      <c r="IV102" s="197"/>
      <c r="IW102" s="197"/>
    </row>
    <row r="103" spans="1:257" s="199" customFormat="1" ht="12" customHeight="1" x14ac:dyDescent="0.25">
      <c r="A103" s="1083"/>
      <c r="B103" s="1086"/>
      <c r="C103" s="522"/>
      <c r="D103" s="96" t="s">
        <v>487</v>
      </c>
      <c r="E103" s="1089"/>
      <c r="F103" s="1061"/>
      <c r="G103" s="1070"/>
      <c r="H103" s="1070"/>
      <c r="I103" s="1070"/>
      <c r="J103" s="1073"/>
      <c r="K103" s="1064"/>
      <c r="L103" s="1067"/>
      <c r="M103" s="1076"/>
      <c r="N103" s="1107"/>
      <c r="O103" s="1107"/>
      <c r="P103" s="1107"/>
      <c r="Q103" s="687"/>
      <c r="R103" s="687"/>
      <c r="S103" s="687"/>
      <c r="T103" s="687"/>
      <c r="U103" s="687"/>
      <c r="V103" s="687"/>
      <c r="W103" s="687"/>
      <c r="X103" s="687"/>
      <c r="Y103" s="687"/>
      <c r="Z103" s="687"/>
      <c r="AA103" s="687"/>
      <c r="AB103" s="687"/>
      <c r="AC103" s="687"/>
      <c r="AD103" s="687"/>
      <c r="AE103" s="687"/>
      <c r="AF103" s="687"/>
      <c r="AG103" s="687"/>
      <c r="AH103" s="687"/>
      <c r="AI103" s="687"/>
      <c r="AJ103" s="687"/>
      <c r="AK103" s="687"/>
      <c r="AL103" s="688"/>
      <c r="AM103" s="197"/>
      <c r="AN103" s="197"/>
      <c r="AO103" s="197"/>
      <c r="AP103" s="197"/>
      <c r="AQ103" s="197"/>
      <c r="AR103" s="197"/>
      <c r="AS103" s="197"/>
      <c r="AT103" s="197"/>
      <c r="AU103" s="197"/>
      <c r="AV103" s="197"/>
      <c r="AW103" s="197"/>
      <c r="AX103" s="197"/>
      <c r="AY103" s="197"/>
      <c r="AZ103" s="197"/>
      <c r="BA103" s="197"/>
      <c r="BB103" s="197"/>
      <c r="BC103" s="197"/>
      <c r="BD103" s="197"/>
      <c r="BE103" s="197"/>
      <c r="BF103" s="197"/>
      <c r="BG103" s="197"/>
      <c r="BH103" s="197"/>
      <c r="BI103" s="197"/>
      <c r="BJ103" s="197"/>
      <c r="BK103" s="197"/>
      <c r="BL103" s="197"/>
      <c r="BM103" s="197"/>
      <c r="BN103" s="197"/>
      <c r="BO103" s="197"/>
      <c r="BP103" s="197"/>
      <c r="BQ103" s="197"/>
      <c r="BR103" s="197"/>
      <c r="BS103" s="197"/>
      <c r="BT103" s="197"/>
      <c r="BU103" s="197"/>
      <c r="BV103" s="197"/>
      <c r="BW103" s="197"/>
      <c r="BX103" s="197"/>
      <c r="BY103" s="197"/>
      <c r="BZ103" s="197"/>
      <c r="CA103" s="197"/>
      <c r="CB103" s="197"/>
      <c r="CC103" s="197"/>
      <c r="CD103" s="197"/>
      <c r="CE103" s="197"/>
      <c r="CF103" s="197"/>
      <c r="CG103" s="197"/>
      <c r="CH103" s="197"/>
      <c r="CI103" s="197"/>
      <c r="CJ103" s="197"/>
      <c r="CK103" s="197"/>
      <c r="CL103" s="197"/>
      <c r="CM103" s="197"/>
      <c r="CN103" s="197"/>
      <c r="CO103" s="197"/>
      <c r="CP103" s="197"/>
      <c r="CQ103" s="197"/>
      <c r="CR103" s="197"/>
      <c r="CS103" s="197"/>
      <c r="CT103" s="197"/>
      <c r="CU103" s="197"/>
      <c r="CV103" s="197"/>
      <c r="CW103" s="197"/>
      <c r="CX103" s="197"/>
      <c r="CY103" s="197"/>
      <c r="CZ103" s="197"/>
      <c r="DA103" s="197"/>
      <c r="DB103" s="197"/>
      <c r="DC103" s="197"/>
      <c r="DD103" s="197"/>
      <c r="DE103" s="197"/>
      <c r="DF103" s="197"/>
      <c r="DG103" s="197"/>
      <c r="DH103" s="197"/>
      <c r="DI103" s="197"/>
      <c r="DJ103" s="197"/>
      <c r="DK103" s="197"/>
      <c r="DL103" s="197"/>
      <c r="DM103" s="197"/>
      <c r="DN103" s="197"/>
      <c r="DO103" s="197"/>
      <c r="DP103" s="197"/>
      <c r="DQ103" s="197"/>
      <c r="DR103" s="197"/>
      <c r="DS103" s="197"/>
      <c r="DT103" s="197"/>
      <c r="DU103" s="197"/>
      <c r="DV103" s="197"/>
      <c r="DW103" s="197"/>
      <c r="DX103" s="197"/>
      <c r="DY103" s="197"/>
      <c r="DZ103" s="197"/>
      <c r="EA103" s="197"/>
      <c r="EB103" s="197"/>
      <c r="EC103" s="197"/>
      <c r="ED103" s="197"/>
      <c r="EE103" s="197"/>
      <c r="EF103" s="197"/>
      <c r="EG103" s="197"/>
      <c r="EH103" s="197"/>
      <c r="EI103" s="197"/>
      <c r="EJ103" s="197"/>
      <c r="EK103" s="197"/>
      <c r="EL103" s="197"/>
      <c r="EM103" s="197"/>
      <c r="EN103" s="197"/>
      <c r="EO103" s="197"/>
      <c r="EP103" s="197"/>
      <c r="EQ103" s="197"/>
      <c r="ER103" s="197"/>
      <c r="ES103" s="197"/>
      <c r="ET103" s="197"/>
      <c r="EU103" s="197"/>
      <c r="EV103" s="197"/>
      <c r="EW103" s="197"/>
      <c r="EX103" s="197"/>
      <c r="EY103" s="197"/>
      <c r="EZ103" s="197"/>
      <c r="FA103" s="197"/>
      <c r="FB103" s="197"/>
      <c r="FC103" s="197"/>
      <c r="FD103" s="197"/>
      <c r="FE103" s="197"/>
      <c r="FF103" s="197"/>
      <c r="FG103" s="197"/>
      <c r="FH103" s="197"/>
      <c r="FI103" s="197"/>
      <c r="FJ103" s="197"/>
      <c r="FK103" s="197"/>
      <c r="FL103" s="197"/>
      <c r="FM103" s="197"/>
      <c r="FN103" s="197"/>
      <c r="FO103" s="197"/>
      <c r="FP103" s="197"/>
      <c r="FQ103" s="197"/>
      <c r="FR103" s="197"/>
      <c r="FS103" s="197"/>
      <c r="FT103" s="197"/>
      <c r="FU103" s="197"/>
      <c r="FV103" s="197"/>
      <c r="FW103" s="197"/>
      <c r="FX103" s="197"/>
      <c r="FY103" s="197"/>
      <c r="FZ103" s="197"/>
      <c r="GA103" s="197"/>
      <c r="GB103" s="197"/>
      <c r="GC103" s="197"/>
      <c r="GD103" s="197"/>
      <c r="GE103" s="197"/>
      <c r="GF103" s="197"/>
      <c r="GG103" s="197"/>
      <c r="GH103" s="197"/>
      <c r="GI103" s="197"/>
      <c r="GJ103" s="197"/>
      <c r="GK103" s="197"/>
      <c r="GL103" s="197"/>
      <c r="GM103" s="197"/>
      <c r="GN103" s="197"/>
      <c r="GO103" s="197"/>
      <c r="GP103" s="197"/>
      <c r="GQ103" s="197"/>
      <c r="GR103" s="197"/>
      <c r="GS103" s="197"/>
      <c r="GT103" s="197"/>
      <c r="GU103" s="197"/>
      <c r="GV103" s="197"/>
      <c r="GW103" s="197"/>
      <c r="GX103" s="197"/>
      <c r="GY103" s="197"/>
      <c r="GZ103" s="197"/>
      <c r="HA103" s="197"/>
      <c r="HB103" s="197"/>
      <c r="HC103" s="197"/>
      <c r="HD103" s="197"/>
      <c r="HE103" s="197"/>
      <c r="HF103" s="197"/>
      <c r="HG103" s="197"/>
      <c r="HH103" s="197"/>
      <c r="HI103" s="197"/>
      <c r="HJ103" s="197"/>
      <c r="HK103" s="197"/>
      <c r="HL103" s="197"/>
      <c r="HM103" s="197"/>
      <c r="HN103" s="197"/>
      <c r="HO103" s="197"/>
      <c r="HP103" s="197"/>
      <c r="HQ103" s="197"/>
      <c r="HR103" s="197"/>
      <c r="HS103" s="197"/>
      <c r="HT103" s="197"/>
      <c r="HU103" s="197"/>
      <c r="HV103" s="197"/>
      <c r="HW103" s="197"/>
      <c r="HX103" s="197"/>
      <c r="HY103" s="197"/>
      <c r="HZ103" s="197"/>
      <c r="IA103" s="197"/>
      <c r="IB103" s="197"/>
      <c r="IC103" s="197"/>
      <c r="ID103" s="197"/>
      <c r="IE103" s="197"/>
      <c r="IF103" s="197"/>
      <c r="IG103" s="197"/>
      <c r="IH103" s="197"/>
      <c r="II103" s="197"/>
      <c r="IJ103" s="197"/>
      <c r="IK103" s="197"/>
      <c r="IL103" s="197"/>
      <c r="IM103" s="197"/>
      <c r="IN103" s="197"/>
      <c r="IO103" s="197"/>
      <c r="IP103" s="197"/>
      <c r="IQ103" s="197"/>
      <c r="IR103" s="197"/>
      <c r="IS103" s="197"/>
      <c r="IT103" s="197"/>
      <c r="IU103" s="197"/>
      <c r="IV103" s="197"/>
      <c r="IW103" s="197"/>
    </row>
    <row r="104" spans="1:257" s="199" customFormat="1" ht="15" customHeight="1" x14ac:dyDescent="0.25">
      <c r="A104" s="1083"/>
      <c r="B104" s="1086"/>
      <c r="C104" s="522"/>
      <c r="D104" s="96" t="s">
        <v>488</v>
      </c>
      <c r="E104" s="1089"/>
      <c r="F104" s="1061"/>
      <c r="G104" s="1070"/>
      <c r="H104" s="1070"/>
      <c r="I104" s="1070"/>
      <c r="J104" s="1073"/>
      <c r="K104" s="1064"/>
      <c r="L104" s="1067"/>
      <c r="M104" s="1076"/>
      <c r="N104" s="1107"/>
      <c r="O104" s="1107"/>
      <c r="P104" s="1107"/>
      <c r="Q104" s="687"/>
      <c r="R104" s="687"/>
      <c r="S104" s="687"/>
      <c r="T104" s="687"/>
      <c r="U104" s="687"/>
      <c r="V104" s="687"/>
      <c r="W104" s="687"/>
      <c r="X104" s="687"/>
      <c r="Y104" s="687"/>
      <c r="Z104" s="687"/>
      <c r="AA104" s="687"/>
      <c r="AB104" s="687"/>
      <c r="AC104" s="687"/>
      <c r="AD104" s="687"/>
      <c r="AE104" s="687"/>
      <c r="AF104" s="687"/>
      <c r="AG104" s="687"/>
      <c r="AH104" s="687"/>
      <c r="AI104" s="687"/>
      <c r="AJ104" s="687"/>
      <c r="AK104" s="687"/>
      <c r="AL104" s="688"/>
      <c r="AM104" s="197"/>
      <c r="AN104" s="197"/>
      <c r="AO104" s="197"/>
      <c r="AP104" s="197"/>
      <c r="AQ104" s="197"/>
      <c r="AR104" s="197"/>
      <c r="AS104" s="197"/>
      <c r="AT104" s="197"/>
      <c r="AU104" s="197"/>
      <c r="AV104" s="197"/>
      <c r="AW104" s="197"/>
      <c r="AX104" s="197"/>
      <c r="AY104" s="197"/>
      <c r="AZ104" s="197"/>
      <c r="BA104" s="197"/>
      <c r="BB104" s="197"/>
      <c r="BC104" s="197"/>
      <c r="BD104" s="197"/>
      <c r="BE104" s="197"/>
      <c r="BF104" s="197"/>
      <c r="BG104" s="197"/>
      <c r="BH104" s="197"/>
      <c r="BI104" s="197"/>
      <c r="BJ104" s="197"/>
      <c r="BK104" s="197"/>
      <c r="BL104" s="197"/>
      <c r="BM104" s="197"/>
      <c r="BN104" s="197"/>
      <c r="BO104" s="197"/>
      <c r="BP104" s="197"/>
      <c r="BQ104" s="197"/>
      <c r="BR104" s="197"/>
      <c r="BS104" s="197"/>
      <c r="BT104" s="197"/>
      <c r="BU104" s="197"/>
      <c r="BV104" s="197"/>
      <c r="BW104" s="197"/>
      <c r="BX104" s="197"/>
      <c r="BY104" s="197"/>
      <c r="BZ104" s="197"/>
      <c r="CA104" s="197"/>
      <c r="CB104" s="197"/>
      <c r="CC104" s="197"/>
      <c r="CD104" s="197"/>
      <c r="CE104" s="197"/>
      <c r="CF104" s="197"/>
      <c r="CG104" s="197"/>
      <c r="CH104" s="197"/>
      <c r="CI104" s="197"/>
      <c r="CJ104" s="197"/>
      <c r="CK104" s="197"/>
      <c r="CL104" s="197"/>
      <c r="CM104" s="197"/>
      <c r="CN104" s="197"/>
      <c r="CO104" s="197"/>
      <c r="CP104" s="197"/>
      <c r="CQ104" s="197"/>
      <c r="CR104" s="197"/>
      <c r="CS104" s="197"/>
      <c r="CT104" s="197"/>
      <c r="CU104" s="197"/>
      <c r="CV104" s="197"/>
      <c r="CW104" s="197"/>
      <c r="CX104" s="197"/>
      <c r="CY104" s="197"/>
      <c r="CZ104" s="197"/>
      <c r="DA104" s="197"/>
      <c r="DB104" s="197"/>
      <c r="DC104" s="197"/>
      <c r="DD104" s="197"/>
      <c r="DE104" s="197"/>
      <c r="DF104" s="197"/>
      <c r="DG104" s="197"/>
      <c r="DH104" s="197"/>
      <c r="DI104" s="197"/>
      <c r="DJ104" s="197"/>
      <c r="DK104" s="197"/>
      <c r="DL104" s="197"/>
      <c r="DM104" s="197"/>
      <c r="DN104" s="197"/>
      <c r="DO104" s="197"/>
      <c r="DP104" s="197"/>
      <c r="DQ104" s="197"/>
      <c r="DR104" s="197"/>
      <c r="DS104" s="197"/>
      <c r="DT104" s="197"/>
      <c r="DU104" s="197"/>
      <c r="DV104" s="197"/>
      <c r="DW104" s="197"/>
      <c r="DX104" s="197"/>
      <c r="DY104" s="197"/>
      <c r="DZ104" s="197"/>
      <c r="EA104" s="197"/>
      <c r="EB104" s="197"/>
      <c r="EC104" s="197"/>
      <c r="ED104" s="197"/>
      <c r="EE104" s="197"/>
      <c r="EF104" s="197"/>
      <c r="EG104" s="197"/>
      <c r="EH104" s="197"/>
      <c r="EI104" s="197"/>
      <c r="EJ104" s="197"/>
      <c r="EK104" s="197"/>
      <c r="EL104" s="197"/>
      <c r="EM104" s="197"/>
      <c r="EN104" s="197"/>
      <c r="EO104" s="197"/>
      <c r="EP104" s="197"/>
      <c r="EQ104" s="197"/>
      <c r="ER104" s="197"/>
      <c r="ES104" s="197"/>
      <c r="ET104" s="197"/>
      <c r="EU104" s="197"/>
      <c r="EV104" s="197"/>
      <c r="EW104" s="197"/>
      <c r="EX104" s="197"/>
      <c r="EY104" s="197"/>
      <c r="EZ104" s="197"/>
      <c r="FA104" s="197"/>
      <c r="FB104" s="197"/>
      <c r="FC104" s="197"/>
      <c r="FD104" s="197"/>
      <c r="FE104" s="197"/>
      <c r="FF104" s="197"/>
      <c r="FG104" s="197"/>
      <c r="FH104" s="197"/>
      <c r="FI104" s="197"/>
      <c r="FJ104" s="197"/>
      <c r="FK104" s="197"/>
      <c r="FL104" s="197"/>
      <c r="FM104" s="197"/>
      <c r="FN104" s="197"/>
      <c r="FO104" s="197"/>
      <c r="FP104" s="197"/>
      <c r="FQ104" s="197"/>
      <c r="FR104" s="197"/>
      <c r="FS104" s="197"/>
      <c r="FT104" s="197"/>
      <c r="FU104" s="197"/>
      <c r="FV104" s="197"/>
      <c r="FW104" s="197"/>
      <c r="FX104" s="197"/>
      <c r="FY104" s="197"/>
      <c r="FZ104" s="197"/>
      <c r="GA104" s="197"/>
      <c r="GB104" s="197"/>
      <c r="GC104" s="197"/>
      <c r="GD104" s="197"/>
      <c r="GE104" s="197"/>
      <c r="GF104" s="197"/>
      <c r="GG104" s="197"/>
      <c r="GH104" s="197"/>
      <c r="GI104" s="197"/>
      <c r="GJ104" s="197"/>
      <c r="GK104" s="197"/>
      <c r="GL104" s="197"/>
      <c r="GM104" s="197"/>
      <c r="GN104" s="197"/>
      <c r="GO104" s="197"/>
      <c r="GP104" s="197"/>
      <c r="GQ104" s="197"/>
      <c r="GR104" s="197"/>
      <c r="GS104" s="197"/>
      <c r="GT104" s="197"/>
      <c r="GU104" s="197"/>
      <c r="GV104" s="197"/>
      <c r="GW104" s="197"/>
      <c r="GX104" s="197"/>
      <c r="GY104" s="197"/>
      <c r="GZ104" s="197"/>
      <c r="HA104" s="197"/>
      <c r="HB104" s="197"/>
      <c r="HC104" s="197"/>
      <c r="HD104" s="197"/>
      <c r="HE104" s="197"/>
      <c r="HF104" s="197"/>
      <c r="HG104" s="197"/>
      <c r="HH104" s="197"/>
      <c r="HI104" s="197"/>
      <c r="HJ104" s="197"/>
      <c r="HK104" s="197"/>
      <c r="HL104" s="197"/>
      <c r="HM104" s="197"/>
      <c r="HN104" s="197"/>
      <c r="HO104" s="197"/>
      <c r="HP104" s="197"/>
      <c r="HQ104" s="197"/>
      <c r="HR104" s="197"/>
      <c r="HS104" s="197"/>
      <c r="HT104" s="197"/>
      <c r="HU104" s="197"/>
      <c r="HV104" s="197"/>
      <c r="HW104" s="197"/>
      <c r="HX104" s="197"/>
      <c r="HY104" s="197"/>
      <c r="HZ104" s="197"/>
      <c r="IA104" s="197"/>
      <c r="IB104" s="197"/>
      <c r="IC104" s="197"/>
      <c r="ID104" s="197"/>
      <c r="IE104" s="197"/>
      <c r="IF104" s="197"/>
      <c r="IG104" s="197"/>
      <c r="IH104" s="197"/>
      <c r="II104" s="197"/>
      <c r="IJ104" s="197"/>
      <c r="IK104" s="197"/>
      <c r="IL104" s="197"/>
      <c r="IM104" s="197"/>
      <c r="IN104" s="197"/>
      <c r="IO104" s="197"/>
      <c r="IP104" s="197"/>
      <c r="IQ104" s="197"/>
      <c r="IR104" s="197"/>
      <c r="IS104" s="197"/>
      <c r="IT104" s="197"/>
      <c r="IU104" s="197"/>
      <c r="IV104" s="197"/>
      <c r="IW104" s="197"/>
    </row>
    <row r="105" spans="1:257" s="199" customFormat="1" ht="15" customHeight="1" x14ac:dyDescent="0.25">
      <c r="A105" s="1083"/>
      <c r="B105" s="1086"/>
      <c r="C105" s="522"/>
      <c r="D105" s="96" t="s">
        <v>489</v>
      </c>
      <c r="E105" s="1089"/>
      <c r="F105" s="1061"/>
      <c r="G105" s="1070"/>
      <c r="H105" s="1070"/>
      <c r="I105" s="1070"/>
      <c r="J105" s="1073"/>
      <c r="K105" s="1064"/>
      <c r="L105" s="1067"/>
      <c r="M105" s="1076"/>
      <c r="N105" s="1107"/>
      <c r="O105" s="1107"/>
      <c r="P105" s="1107"/>
      <c r="Q105" s="687"/>
      <c r="R105" s="687"/>
      <c r="S105" s="687"/>
      <c r="T105" s="687"/>
      <c r="U105" s="687"/>
      <c r="V105" s="687"/>
      <c r="W105" s="687"/>
      <c r="X105" s="687"/>
      <c r="Y105" s="687"/>
      <c r="Z105" s="687"/>
      <c r="AA105" s="687"/>
      <c r="AB105" s="687"/>
      <c r="AC105" s="687"/>
      <c r="AD105" s="687"/>
      <c r="AE105" s="687"/>
      <c r="AF105" s="687"/>
      <c r="AG105" s="687"/>
      <c r="AH105" s="687"/>
      <c r="AI105" s="687"/>
      <c r="AJ105" s="687"/>
      <c r="AK105" s="687"/>
      <c r="AL105" s="688"/>
      <c r="AM105" s="197"/>
      <c r="AN105" s="197"/>
      <c r="AO105" s="197"/>
      <c r="AP105" s="197"/>
      <c r="AQ105" s="197"/>
      <c r="AR105" s="197"/>
      <c r="AS105" s="197"/>
      <c r="AT105" s="197"/>
      <c r="AU105" s="197"/>
      <c r="AV105" s="197"/>
      <c r="AW105" s="197"/>
      <c r="AX105" s="197"/>
      <c r="AY105" s="197"/>
      <c r="AZ105" s="197"/>
      <c r="BA105" s="197"/>
      <c r="BB105" s="197"/>
      <c r="BC105" s="197"/>
      <c r="BD105" s="197"/>
      <c r="BE105" s="197"/>
      <c r="BF105" s="197"/>
      <c r="BG105" s="197"/>
      <c r="BH105" s="197"/>
      <c r="BI105" s="197"/>
      <c r="BJ105" s="197"/>
      <c r="BK105" s="197"/>
      <c r="BL105" s="197"/>
      <c r="BM105" s="197"/>
      <c r="BN105" s="197"/>
      <c r="BO105" s="197"/>
      <c r="BP105" s="197"/>
      <c r="BQ105" s="197"/>
      <c r="BR105" s="197"/>
      <c r="BS105" s="197"/>
      <c r="BT105" s="197"/>
      <c r="BU105" s="197"/>
      <c r="BV105" s="197"/>
      <c r="BW105" s="197"/>
      <c r="BX105" s="197"/>
      <c r="BY105" s="197"/>
      <c r="BZ105" s="197"/>
      <c r="CA105" s="197"/>
      <c r="CB105" s="197"/>
      <c r="CC105" s="197"/>
      <c r="CD105" s="197"/>
      <c r="CE105" s="197"/>
      <c r="CF105" s="197"/>
      <c r="CG105" s="197"/>
      <c r="CH105" s="197"/>
      <c r="CI105" s="197"/>
      <c r="CJ105" s="197"/>
      <c r="CK105" s="197"/>
      <c r="CL105" s="197"/>
      <c r="CM105" s="197"/>
      <c r="CN105" s="197"/>
      <c r="CO105" s="197"/>
      <c r="CP105" s="197"/>
      <c r="CQ105" s="197"/>
      <c r="CR105" s="197"/>
      <c r="CS105" s="197"/>
      <c r="CT105" s="197"/>
      <c r="CU105" s="197"/>
      <c r="CV105" s="197"/>
      <c r="CW105" s="197"/>
      <c r="CX105" s="197"/>
      <c r="CY105" s="197"/>
      <c r="CZ105" s="197"/>
      <c r="DA105" s="197"/>
      <c r="DB105" s="197"/>
      <c r="DC105" s="197"/>
      <c r="DD105" s="197"/>
      <c r="DE105" s="197"/>
      <c r="DF105" s="197"/>
      <c r="DG105" s="197"/>
      <c r="DH105" s="197"/>
      <c r="DI105" s="197"/>
      <c r="DJ105" s="197"/>
      <c r="DK105" s="197"/>
      <c r="DL105" s="197"/>
      <c r="DM105" s="197"/>
      <c r="DN105" s="197"/>
      <c r="DO105" s="197"/>
      <c r="DP105" s="197"/>
      <c r="DQ105" s="197"/>
      <c r="DR105" s="197"/>
      <c r="DS105" s="197"/>
      <c r="DT105" s="197"/>
      <c r="DU105" s="197"/>
      <c r="DV105" s="197"/>
      <c r="DW105" s="197"/>
      <c r="DX105" s="197"/>
      <c r="DY105" s="197"/>
      <c r="DZ105" s="197"/>
      <c r="EA105" s="197"/>
      <c r="EB105" s="197"/>
      <c r="EC105" s="197"/>
      <c r="ED105" s="197"/>
      <c r="EE105" s="197"/>
      <c r="EF105" s="197"/>
      <c r="EG105" s="197"/>
      <c r="EH105" s="197"/>
      <c r="EI105" s="197"/>
      <c r="EJ105" s="197"/>
      <c r="EK105" s="197"/>
      <c r="EL105" s="197"/>
      <c r="EM105" s="197"/>
      <c r="EN105" s="197"/>
      <c r="EO105" s="197"/>
      <c r="EP105" s="197"/>
      <c r="EQ105" s="197"/>
      <c r="ER105" s="197"/>
      <c r="ES105" s="197"/>
      <c r="ET105" s="197"/>
      <c r="EU105" s="197"/>
      <c r="EV105" s="197"/>
      <c r="EW105" s="197"/>
      <c r="EX105" s="197"/>
      <c r="EY105" s="197"/>
      <c r="EZ105" s="197"/>
      <c r="FA105" s="197"/>
      <c r="FB105" s="197"/>
      <c r="FC105" s="197"/>
      <c r="FD105" s="197"/>
      <c r="FE105" s="197"/>
      <c r="FF105" s="197"/>
      <c r="FG105" s="197"/>
      <c r="FH105" s="197"/>
      <c r="FI105" s="197"/>
      <c r="FJ105" s="197"/>
      <c r="FK105" s="197"/>
      <c r="FL105" s="197"/>
      <c r="FM105" s="197"/>
      <c r="FN105" s="197"/>
      <c r="FO105" s="197"/>
      <c r="FP105" s="197"/>
      <c r="FQ105" s="197"/>
      <c r="FR105" s="197"/>
      <c r="FS105" s="197"/>
      <c r="FT105" s="197"/>
      <c r="FU105" s="197"/>
      <c r="FV105" s="197"/>
      <c r="FW105" s="197"/>
      <c r="FX105" s="197"/>
      <c r="FY105" s="197"/>
      <c r="FZ105" s="197"/>
      <c r="GA105" s="197"/>
      <c r="GB105" s="197"/>
      <c r="GC105" s="197"/>
      <c r="GD105" s="197"/>
      <c r="GE105" s="197"/>
      <c r="GF105" s="197"/>
      <c r="GG105" s="197"/>
      <c r="GH105" s="197"/>
      <c r="GI105" s="197"/>
      <c r="GJ105" s="197"/>
      <c r="GK105" s="197"/>
      <c r="GL105" s="197"/>
      <c r="GM105" s="197"/>
      <c r="GN105" s="197"/>
      <c r="GO105" s="197"/>
      <c r="GP105" s="197"/>
      <c r="GQ105" s="197"/>
      <c r="GR105" s="197"/>
      <c r="GS105" s="197"/>
      <c r="GT105" s="197"/>
      <c r="GU105" s="197"/>
      <c r="GV105" s="197"/>
      <c r="GW105" s="197"/>
      <c r="GX105" s="197"/>
      <c r="GY105" s="197"/>
      <c r="GZ105" s="197"/>
      <c r="HA105" s="197"/>
      <c r="HB105" s="197"/>
      <c r="HC105" s="197"/>
      <c r="HD105" s="197"/>
      <c r="HE105" s="197"/>
      <c r="HF105" s="197"/>
      <c r="HG105" s="197"/>
      <c r="HH105" s="197"/>
      <c r="HI105" s="197"/>
      <c r="HJ105" s="197"/>
      <c r="HK105" s="197"/>
      <c r="HL105" s="197"/>
      <c r="HM105" s="197"/>
      <c r="HN105" s="197"/>
      <c r="HO105" s="197"/>
      <c r="HP105" s="197"/>
      <c r="HQ105" s="197"/>
      <c r="HR105" s="197"/>
      <c r="HS105" s="197"/>
      <c r="HT105" s="197"/>
      <c r="HU105" s="197"/>
      <c r="HV105" s="197"/>
      <c r="HW105" s="197"/>
      <c r="HX105" s="197"/>
      <c r="HY105" s="197"/>
      <c r="HZ105" s="197"/>
      <c r="IA105" s="197"/>
      <c r="IB105" s="197"/>
      <c r="IC105" s="197"/>
      <c r="ID105" s="197"/>
      <c r="IE105" s="197"/>
      <c r="IF105" s="197"/>
      <c r="IG105" s="197"/>
      <c r="IH105" s="197"/>
      <c r="II105" s="197"/>
      <c r="IJ105" s="197"/>
      <c r="IK105" s="197"/>
      <c r="IL105" s="197"/>
      <c r="IM105" s="197"/>
      <c r="IN105" s="197"/>
      <c r="IO105" s="197"/>
      <c r="IP105" s="197"/>
      <c r="IQ105" s="197"/>
      <c r="IR105" s="197"/>
      <c r="IS105" s="197"/>
      <c r="IT105" s="197"/>
      <c r="IU105" s="197"/>
      <c r="IV105" s="197"/>
      <c r="IW105" s="197"/>
    </row>
    <row r="106" spans="1:257" s="199" customFormat="1" ht="15" customHeight="1" x14ac:dyDescent="0.25">
      <c r="A106" s="1083"/>
      <c r="B106" s="1086"/>
      <c r="C106" s="522"/>
      <c r="D106" s="96" t="s">
        <v>490</v>
      </c>
      <c r="E106" s="1089"/>
      <c r="F106" s="1061"/>
      <c r="G106" s="1070"/>
      <c r="H106" s="1070"/>
      <c r="I106" s="1070"/>
      <c r="J106" s="1073"/>
      <c r="K106" s="1064"/>
      <c r="L106" s="1067"/>
      <c r="M106" s="1076"/>
      <c r="N106" s="1107"/>
      <c r="O106" s="1107"/>
      <c r="P106" s="1107"/>
      <c r="Q106" s="687"/>
      <c r="R106" s="687"/>
      <c r="S106" s="687"/>
      <c r="T106" s="687"/>
      <c r="U106" s="687"/>
      <c r="V106" s="687"/>
      <c r="W106" s="687"/>
      <c r="X106" s="687"/>
      <c r="Y106" s="687"/>
      <c r="Z106" s="687"/>
      <c r="AA106" s="687"/>
      <c r="AB106" s="687"/>
      <c r="AC106" s="687"/>
      <c r="AD106" s="687"/>
      <c r="AE106" s="687"/>
      <c r="AF106" s="687"/>
      <c r="AG106" s="687"/>
      <c r="AH106" s="687"/>
      <c r="AI106" s="687"/>
      <c r="AJ106" s="687"/>
      <c r="AK106" s="687"/>
      <c r="AL106" s="688"/>
      <c r="AM106" s="197"/>
      <c r="AN106" s="197"/>
      <c r="AO106" s="197"/>
      <c r="AP106" s="197"/>
      <c r="AQ106" s="197"/>
      <c r="AR106" s="197"/>
      <c r="AS106" s="197"/>
      <c r="AT106" s="197"/>
      <c r="AU106" s="197"/>
      <c r="AV106" s="197"/>
      <c r="AW106" s="197"/>
      <c r="AX106" s="197"/>
      <c r="AY106" s="197"/>
      <c r="AZ106" s="197"/>
      <c r="BA106" s="197"/>
      <c r="BB106" s="197"/>
      <c r="BC106" s="197"/>
      <c r="BD106" s="197"/>
      <c r="BE106" s="197"/>
      <c r="BF106" s="197"/>
      <c r="BG106" s="197"/>
      <c r="BH106" s="197"/>
      <c r="BI106" s="197"/>
      <c r="BJ106" s="197"/>
      <c r="BK106" s="197"/>
      <c r="BL106" s="197"/>
      <c r="BM106" s="197"/>
      <c r="BN106" s="197"/>
      <c r="BO106" s="197"/>
      <c r="BP106" s="197"/>
      <c r="BQ106" s="197"/>
      <c r="BR106" s="197"/>
      <c r="BS106" s="197"/>
      <c r="BT106" s="197"/>
      <c r="BU106" s="197"/>
      <c r="BV106" s="197"/>
      <c r="BW106" s="197"/>
      <c r="BX106" s="197"/>
      <c r="BY106" s="197"/>
      <c r="BZ106" s="197"/>
      <c r="CA106" s="197"/>
      <c r="CB106" s="197"/>
      <c r="CC106" s="197"/>
      <c r="CD106" s="197"/>
      <c r="CE106" s="197"/>
      <c r="CF106" s="197"/>
      <c r="CG106" s="197"/>
      <c r="CH106" s="197"/>
      <c r="CI106" s="197"/>
      <c r="CJ106" s="197"/>
      <c r="CK106" s="197"/>
      <c r="CL106" s="197"/>
      <c r="CM106" s="197"/>
      <c r="CN106" s="197"/>
      <c r="CO106" s="197"/>
      <c r="CP106" s="197"/>
      <c r="CQ106" s="197"/>
      <c r="CR106" s="197"/>
      <c r="CS106" s="197"/>
      <c r="CT106" s="197"/>
      <c r="CU106" s="197"/>
      <c r="CV106" s="197"/>
      <c r="CW106" s="197"/>
      <c r="CX106" s="197"/>
      <c r="CY106" s="197"/>
      <c r="CZ106" s="197"/>
      <c r="DA106" s="197"/>
      <c r="DB106" s="197"/>
      <c r="DC106" s="197"/>
      <c r="DD106" s="197"/>
      <c r="DE106" s="197"/>
      <c r="DF106" s="197"/>
      <c r="DG106" s="197"/>
      <c r="DH106" s="197"/>
      <c r="DI106" s="197"/>
      <c r="DJ106" s="197"/>
      <c r="DK106" s="197"/>
      <c r="DL106" s="197"/>
      <c r="DM106" s="197"/>
      <c r="DN106" s="197"/>
      <c r="DO106" s="197"/>
      <c r="DP106" s="197"/>
      <c r="DQ106" s="197"/>
      <c r="DR106" s="197"/>
      <c r="DS106" s="197"/>
      <c r="DT106" s="197"/>
      <c r="DU106" s="197"/>
      <c r="DV106" s="197"/>
      <c r="DW106" s="197"/>
      <c r="DX106" s="197"/>
      <c r="DY106" s="197"/>
      <c r="DZ106" s="197"/>
      <c r="EA106" s="197"/>
      <c r="EB106" s="197"/>
      <c r="EC106" s="197"/>
      <c r="ED106" s="197"/>
      <c r="EE106" s="197"/>
      <c r="EF106" s="197"/>
      <c r="EG106" s="197"/>
      <c r="EH106" s="197"/>
      <c r="EI106" s="197"/>
      <c r="EJ106" s="197"/>
      <c r="EK106" s="197"/>
      <c r="EL106" s="197"/>
      <c r="EM106" s="197"/>
      <c r="EN106" s="197"/>
      <c r="EO106" s="197"/>
      <c r="EP106" s="197"/>
      <c r="EQ106" s="197"/>
      <c r="ER106" s="197"/>
      <c r="ES106" s="197"/>
      <c r="ET106" s="197"/>
      <c r="EU106" s="197"/>
      <c r="EV106" s="197"/>
      <c r="EW106" s="197"/>
      <c r="EX106" s="197"/>
      <c r="EY106" s="197"/>
      <c r="EZ106" s="197"/>
      <c r="FA106" s="197"/>
      <c r="FB106" s="197"/>
      <c r="FC106" s="197"/>
      <c r="FD106" s="197"/>
      <c r="FE106" s="197"/>
      <c r="FF106" s="197"/>
      <c r="FG106" s="197"/>
      <c r="FH106" s="197"/>
      <c r="FI106" s="197"/>
      <c r="FJ106" s="197"/>
      <c r="FK106" s="197"/>
      <c r="FL106" s="197"/>
      <c r="FM106" s="197"/>
      <c r="FN106" s="197"/>
      <c r="FO106" s="197"/>
      <c r="FP106" s="197"/>
      <c r="FQ106" s="197"/>
      <c r="FR106" s="197"/>
      <c r="FS106" s="197"/>
      <c r="FT106" s="197"/>
      <c r="FU106" s="197"/>
      <c r="FV106" s="197"/>
      <c r="FW106" s="197"/>
      <c r="FX106" s="197"/>
      <c r="FY106" s="197"/>
      <c r="FZ106" s="197"/>
      <c r="GA106" s="197"/>
      <c r="GB106" s="197"/>
      <c r="GC106" s="197"/>
      <c r="GD106" s="197"/>
      <c r="GE106" s="197"/>
      <c r="GF106" s="197"/>
      <c r="GG106" s="197"/>
      <c r="GH106" s="197"/>
      <c r="GI106" s="197"/>
      <c r="GJ106" s="197"/>
      <c r="GK106" s="197"/>
      <c r="GL106" s="197"/>
      <c r="GM106" s="197"/>
      <c r="GN106" s="197"/>
      <c r="GO106" s="197"/>
      <c r="GP106" s="197"/>
      <c r="GQ106" s="197"/>
      <c r="GR106" s="197"/>
      <c r="GS106" s="197"/>
      <c r="GT106" s="197"/>
      <c r="GU106" s="197"/>
      <c r="GV106" s="197"/>
      <c r="GW106" s="197"/>
      <c r="GX106" s="197"/>
      <c r="GY106" s="197"/>
      <c r="GZ106" s="197"/>
      <c r="HA106" s="197"/>
      <c r="HB106" s="197"/>
      <c r="HC106" s="197"/>
      <c r="HD106" s="197"/>
      <c r="HE106" s="197"/>
      <c r="HF106" s="197"/>
      <c r="HG106" s="197"/>
      <c r="HH106" s="197"/>
      <c r="HI106" s="197"/>
      <c r="HJ106" s="197"/>
      <c r="HK106" s="197"/>
      <c r="HL106" s="197"/>
      <c r="HM106" s="197"/>
      <c r="HN106" s="197"/>
      <c r="HO106" s="197"/>
      <c r="HP106" s="197"/>
      <c r="HQ106" s="197"/>
      <c r="HR106" s="197"/>
      <c r="HS106" s="197"/>
      <c r="HT106" s="197"/>
      <c r="HU106" s="197"/>
      <c r="HV106" s="197"/>
      <c r="HW106" s="197"/>
      <c r="HX106" s="197"/>
      <c r="HY106" s="197"/>
      <c r="HZ106" s="197"/>
      <c r="IA106" s="197"/>
      <c r="IB106" s="197"/>
      <c r="IC106" s="197"/>
      <c r="ID106" s="197"/>
      <c r="IE106" s="197"/>
      <c r="IF106" s="197"/>
      <c r="IG106" s="197"/>
      <c r="IH106" s="197"/>
      <c r="II106" s="197"/>
      <c r="IJ106" s="197"/>
      <c r="IK106" s="197"/>
      <c r="IL106" s="197"/>
      <c r="IM106" s="197"/>
      <c r="IN106" s="197"/>
      <c r="IO106" s="197"/>
      <c r="IP106" s="197"/>
      <c r="IQ106" s="197"/>
      <c r="IR106" s="197"/>
      <c r="IS106" s="197"/>
      <c r="IT106" s="197"/>
      <c r="IU106" s="197"/>
      <c r="IV106" s="197"/>
      <c r="IW106" s="197"/>
    </row>
    <row r="107" spans="1:257" s="199" customFormat="1" ht="15" customHeight="1" x14ac:dyDescent="0.25">
      <c r="A107" s="1083"/>
      <c r="B107" s="1086"/>
      <c r="C107" s="522"/>
      <c r="D107" s="96" t="s">
        <v>491</v>
      </c>
      <c r="E107" s="1089"/>
      <c r="F107" s="1061"/>
      <c r="G107" s="1070"/>
      <c r="H107" s="1070"/>
      <c r="I107" s="1070"/>
      <c r="J107" s="1073"/>
      <c r="K107" s="1064"/>
      <c r="L107" s="1067"/>
      <c r="M107" s="1076"/>
      <c r="N107" s="1107"/>
      <c r="O107" s="1107"/>
      <c r="P107" s="1107"/>
      <c r="Q107" s="687"/>
      <c r="R107" s="687"/>
      <c r="S107" s="687"/>
      <c r="T107" s="687"/>
      <c r="U107" s="687"/>
      <c r="V107" s="687"/>
      <c r="W107" s="687"/>
      <c r="X107" s="687"/>
      <c r="Y107" s="687"/>
      <c r="Z107" s="687"/>
      <c r="AA107" s="687"/>
      <c r="AB107" s="687"/>
      <c r="AC107" s="687"/>
      <c r="AD107" s="687"/>
      <c r="AE107" s="687"/>
      <c r="AF107" s="687"/>
      <c r="AG107" s="687"/>
      <c r="AH107" s="687"/>
      <c r="AI107" s="687"/>
      <c r="AJ107" s="687"/>
      <c r="AK107" s="687"/>
      <c r="AL107" s="688"/>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197"/>
      <c r="BJ107" s="197"/>
      <c r="BK107" s="197"/>
      <c r="BL107" s="197"/>
      <c r="BM107" s="197"/>
      <c r="BN107" s="197"/>
      <c r="BO107" s="197"/>
      <c r="BP107" s="197"/>
      <c r="BQ107" s="197"/>
      <c r="BR107" s="197"/>
      <c r="BS107" s="197"/>
      <c r="BT107" s="197"/>
      <c r="BU107" s="197"/>
      <c r="BV107" s="197"/>
      <c r="BW107" s="197"/>
      <c r="BX107" s="197"/>
      <c r="BY107" s="197"/>
      <c r="BZ107" s="197"/>
      <c r="CA107" s="197"/>
      <c r="CB107" s="197"/>
      <c r="CC107" s="197"/>
      <c r="CD107" s="197"/>
      <c r="CE107" s="197"/>
      <c r="CF107" s="197"/>
      <c r="CG107" s="197"/>
      <c r="CH107" s="197"/>
      <c r="CI107" s="197"/>
      <c r="CJ107" s="197"/>
      <c r="CK107" s="197"/>
      <c r="CL107" s="197"/>
      <c r="CM107" s="197"/>
      <c r="CN107" s="197"/>
      <c r="CO107" s="197"/>
      <c r="CP107" s="197"/>
      <c r="CQ107" s="197"/>
      <c r="CR107" s="197"/>
      <c r="CS107" s="197"/>
      <c r="CT107" s="197"/>
      <c r="CU107" s="197"/>
      <c r="CV107" s="197"/>
      <c r="CW107" s="197"/>
      <c r="CX107" s="197"/>
      <c r="CY107" s="197"/>
      <c r="CZ107" s="197"/>
      <c r="DA107" s="197"/>
      <c r="DB107" s="197"/>
      <c r="DC107" s="197"/>
      <c r="DD107" s="197"/>
      <c r="DE107" s="197"/>
      <c r="DF107" s="197"/>
      <c r="DG107" s="197"/>
      <c r="DH107" s="197"/>
      <c r="DI107" s="197"/>
      <c r="DJ107" s="197"/>
      <c r="DK107" s="197"/>
      <c r="DL107" s="197"/>
      <c r="DM107" s="197"/>
      <c r="DN107" s="197"/>
      <c r="DO107" s="197"/>
      <c r="DP107" s="197"/>
      <c r="DQ107" s="197"/>
      <c r="DR107" s="197"/>
      <c r="DS107" s="197"/>
      <c r="DT107" s="197"/>
      <c r="DU107" s="197"/>
      <c r="DV107" s="197"/>
      <c r="DW107" s="197"/>
      <c r="DX107" s="197"/>
      <c r="DY107" s="197"/>
      <c r="DZ107" s="197"/>
      <c r="EA107" s="197"/>
      <c r="EB107" s="197"/>
      <c r="EC107" s="197"/>
      <c r="ED107" s="197"/>
      <c r="EE107" s="197"/>
      <c r="EF107" s="197"/>
      <c r="EG107" s="197"/>
      <c r="EH107" s="197"/>
      <c r="EI107" s="197"/>
      <c r="EJ107" s="197"/>
      <c r="EK107" s="197"/>
      <c r="EL107" s="197"/>
      <c r="EM107" s="197"/>
      <c r="EN107" s="197"/>
      <c r="EO107" s="197"/>
      <c r="EP107" s="197"/>
      <c r="EQ107" s="197"/>
      <c r="ER107" s="197"/>
      <c r="ES107" s="197"/>
      <c r="ET107" s="197"/>
      <c r="EU107" s="197"/>
      <c r="EV107" s="197"/>
      <c r="EW107" s="197"/>
      <c r="EX107" s="197"/>
      <c r="EY107" s="197"/>
      <c r="EZ107" s="197"/>
      <c r="FA107" s="197"/>
      <c r="FB107" s="197"/>
      <c r="FC107" s="197"/>
      <c r="FD107" s="197"/>
      <c r="FE107" s="197"/>
      <c r="FF107" s="197"/>
      <c r="FG107" s="197"/>
      <c r="FH107" s="197"/>
      <c r="FI107" s="197"/>
      <c r="FJ107" s="197"/>
      <c r="FK107" s="197"/>
      <c r="FL107" s="197"/>
      <c r="FM107" s="197"/>
      <c r="FN107" s="197"/>
      <c r="FO107" s="197"/>
      <c r="FP107" s="197"/>
      <c r="FQ107" s="197"/>
      <c r="FR107" s="197"/>
      <c r="FS107" s="197"/>
      <c r="FT107" s="197"/>
      <c r="FU107" s="197"/>
      <c r="FV107" s="197"/>
      <c r="FW107" s="197"/>
      <c r="FX107" s="197"/>
      <c r="FY107" s="197"/>
      <c r="FZ107" s="197"/>
      <c r="GA107" s="197"/>
      <c r="GB107" s="197"/>
      <c r="GC107" s="197"/>
      <c r="GD107" s="197"/>
      <c r="GE107" s="197"/>
      <c r="GF107" s="197"/>
      <c r="GG107" s="197"/>
      <c r="GH107" s="197"/>
      <c r="GI107" s="197"/>
      <c r="GJ107" s="197"/>
      <c r="GK107" s="197"/>
      <c r="GL107" s="197"/>
      <c r="GM107" s="197"/>
      <c r="GN107" s="197"/>
      <c r="GO107" s="197"/>
      <c r="GP107" s="197"/>
      <c r="GQ107" s="197"/>
      <c r="GR107" s="197"/>
      <c r="GS107" s="197"/>
      <c r="GT107" s="197"/>
      <c r="GU107" s="197"/>
      <c r="GV107" s="197"/>
      <c r="GW107" s="197"/>
      <c r="GX107" s="197"/>
      <c r="GY107" s="197"/>
      <c r="GZ107" s="197"/>
      <c r="HA107" s="197"/>
      <c r="HB107" s="197"/>
      <c r="HC107" s="197"/>
      <c r="HD107" s="197"/>
      <c r="HE107" s="197"/>
      <c r="HF107" s="197"/>
      <c r="HG107" s="197"/>
      <c r="HH107" s="197"/>
      <c r="HI107" s="197"/>
      <c r="HJ107" s="197"/>
      <c r="HK107" s="197"/>
      <c r="HL107" s="197"/>
      <c r="HM107" s="197"/>
      <c r="HN107" s="197"/>
      <c r="HO107" s="197"/>
      <c r="HP107" s="197"/>
      <c r="HQ107" s="197"/>
      <c r="HR107" s="197"/>
      <c r="HS107" s="197"/>
      <c r="HT107" s="197"/>
      <c r="HU107" s="197"/>
      <c r="HV107" s="197"/>
      <c r="HW107" s="197"/>
      <c r="HX107" s="197"/>
      <c r="HY107" s="197"/>
      <c r="HZ107" s="197"/>
      <c r="IA107" s="197"/>
      <c r="IB107" s="197"/>
      <c r="IC107" s="197"/>
      <c r="ID107" s="197"/>
      <c r="IE107" s="197"/>
      <c r="IF107" s="197"/>
      <c r="IG107" s="197"/>
      <c r="IH107" s="197"/>
      <c r="II107" s="197"/>
      <c r="IJ107" s="197"/>
      <c r="IK107" s="197"/>
      <c r="IL107" s="197"/>
      <c r="IM107" s="197"/>
      <c r="IN107" s="197"/>
      <c r="IO107" s="197"/>
      <c r="IP107" s="197"/>
      <c r="IQ107" s="197"/>
      <c r="IR107" s="197"/>
      <c r="IS107" s="197"/>
      <c r="IT107" s="197"/>
      <c r="IU107" s="197"/>
      <c r="IV107" s="197"/>
      <c r="IW107" s="197"/>
    </row>
    <row r="108" spans="1:257" s="706" customFormat="1" ht="60" x14ac:dyDescent="0.25">
      <c r="A108" s="1084"/>
      <c r="B108" s="1087"/>
      <c r="C108" s="522"/>
      <c r="D108" s="521" t="s">
        <v>492</v>
      </c>
      <c r="E108" s="1090"/>
      <c r="F108" s="1062"/>
      <c r="G108" s="1071"/>
      <c r="H108" s="1071"/>
      <c r="I108" s="1071"/>
      <c r="J108" s="1074"/>
      <c r="K108" s="1065"/>
      <c r="L108" s="1068"/>
      <c r="M108" s="1077"/>
      <c r="N108" s="1108"/>
      <c r="O108" s="1108"/>
      <c r="P108" s="1108"/>
      <c r="Q108" s="687"/>
      <c r="R108" s="687"/>
      <c r="S108" s="687"/>
      <c r="T108" s="687"/>
      <c r="U108" s="687"/>
      <c r="V108" s="687"/>
      <c r="W108" s="687"/>
      <c r="X108" s="687"/>
      <c r="Y108" s="687"/>
      <c r="Z108" s="687"/>
      <c r="AA108" s="687"/>
      <c r="AB108" s="687"/>
      <c r="AC108" s="687"/>
      <c r="AD108" s="687"/>
      <c r="AE108" s="687"/>
      <c r="AF108" s="687"/>
      <c r="AG108" s="687"/>
      <c r="AH108" s="687"/>
      <c r="AI108" s="687"/>
      <c r="AJ108" s="687"/>
      <c r="AK108" s="687"/>
      <c r="AL108" s="704"/>
      <c r="AM108" s="705"/>
      <c r="AN108" s="705"/>
      <c r="AO108" s="705"/>
      <c r="AP108" s="705"/>
      <c r="AQ108" s="705"/>
      <c r="AR108" s="705"/>
      <c r="AS108" s="705"/>
      <c r="AT108" s="705"/>
      <c r="AU108" s="705"/>
      <c r="AV108" s="705"/>
      <c r="AW108" s="705"/>
      <c r="AX108" s="705"/>
      <c r="AY108" s="705"/>
      <c r="AZ108" s="705"/>
      <c r="BA108" s="705"/>
      <c r="BB108" s="705"/>
      <c r="BC108" s="705"/>
      <c r="BD108" s="705"/>
      <c r="BE108" s="705"/>
      <c r="BF108" s="705"/>
      <c r="BG108" s="705"/>
      <c r="BH108" s="705"/>
      <c r="BI108" s="705"/>
      <c r="BJ108" s="705"/>
      <c r="BK108" s="705"/>
      <c r="BL108" s="705"/>
      <c r="BM108" s="705"/>
      <c r="BN108" s="705"/>
      <c r="BO108" s="705"/>
      <c r="BP108" s="705"/>
      <c r="BQ108" s="705"/>
      <c r="BR108" s="705"/>
      <c r="BS108" s="705"/>
      <c r="BT108" s="705"/>
      <c r="BU108" s="705"/>
      <c r="BV108" s="705"/>
      <c r="BW108" s="705"/>
      <c r="BX108" s="705"/>
      <c r="BY108" s="705"/>
      <c r="BZ108" s="705"/>
      <c r="CA108" s="705"/>
      <c r="CB108" s="705"/>
      <c r="CC108" s="705"/>
      <c r="CD108" s="705"/>
      <c r="CE108" s="705"/>
      <c r="CF108" s="705"/>
      <c r="CG108" s="705"/>
      <c r="CH108" s="705"/>
      <c r="CI108" s="705"/>
      <c r="CJ108" s="705"/>
      <c r="CK108" s="705"/>
      <c r="CL108" s="705"/>
      <c r="CM108" s="705"/>
      <c r="CN108" s="705"/>
      <c r="CO108" s="705"/>
      <c r="CP108" s="705"/>
      <c r="CQ108" s="705"/>
      <c r="CR108" s="705"/>
      <c r="CS108" s="705"/>
      <c r="CT108" s="705"/>
      <c r="CU108" s="705"/>
      <c r="CV108" s="705"/>
      <c r="CW108" s="705"/>
      <c r="CX108" s="705"/>
      <c r="CY108" s="705"/>
      <c r="CZ108" s="705"/>
      <c r="DA108" s="705"/>
      <c r="DB108" s="705"/>
      <c r="DC108" s="705"/>
      <c r="DD108" s="705"/>
      <c r="DE108" s="705"/>
      <c r="DF108" s="705"/>
      <c r="DG108" s="705"/>
      <c r="DH108" s="705"/>
      <c r="DI108" s="705"/>
      <c r="DJ108" s="705"/>
      <c r="DK108" s="705"/>
      <c r="DL108" s="705"/>
      <c r="DM108" s="705"/>
      <c r="DN108" s="705"/>
      <c r="DO108" s="705"/>
      <c r="DP108" s="705"/>
      <c r="DQ108" s="705"/>
      <c r="DR108" s="705"/>
      <c r="DS108" s="705"/>
      <c r="DT108" s="705"/>
      <c r="DU108" s="705"/>
      <c r="DV108" s="705"/>
      <c r="DW108" s="705"/>
      <c r="DX108" s="705"/>
      <c r="DY108" s="705"/>
      <c r="DZ108" s="705"/>
      <c r="EA108" s="705"/>
      <c r="EB108" s="705"/>
      <c r="EC108" s="705"/>
      <c r="ED108" s="705"/>
      <c r="EE108" s="705"/>
      <c r="EF108" s="705"/>
      <c r="EG108" s="705"/>
      <c r="EH108" s="705"/>
      <c r="EI108" s="705"/>
      <c r="EJ108" s="705"/>
      <c r="EK108" s="705"/>
      <c r="EL108" s="705"/>
      <c r="EM108" s="705"/>
      <c r="EN108" s="705"/>
      <c r="EO108" s="705"/>
      <c r="EP108" s="705"/>
      <c r="EQ108" s="705"/>
      <c r="ER108" s="705"/>
      <c r="ES108" s="705"/>
      <c r="ET108" s="705"/>
      <c r="EU108" s="705"/>
      <c r="EV108" s="705"/>
      <c r="EW108" s="705"/>
      <c r="EX108" s="705"/>
      <c r="EY108" s="705"/>
      <c r="EZ108" s="705"/>
      <c r="FA108" s="705"/>
      <c r="FB108" s="705"/>
      <c r="FC108" s="705"/>
      <c r="FD108" s="705"/>
      <c r="FE108" s="705"/>
      <c r="FF108" s="705"/>
      <c r="FG108" s="705"/>
      <c r="FH108" s="705"/>
      <c r="FI108" s="705"/>
      <c r="FJ108" s="705"/>
      <c r="FK108" s="705"/>
      <c r="FL108" s="705"/>
      <c r="FM108" s="705"/>
      <c r="FN108" s="705"/>
      <c r="FO108" s="705"/>
      <c r="FP108" s="705"/>
      <c r="FQ108" s="705"/>
      <c r="FR108" s="705"/>
      <c r="FS108" s="705"/>
      <c r="FT108" s="705"/>
      <c r="FU108" s="705"/>
      <c r="FV108" s="705"/>
      <c r="FW108" s="705"/>
      <c r="FX108" s="705"/>
      <c r="FY108" s="705"/>
      <c r="FZ108" s="705"/>
      <c r="GA108" s="705"/>
      <c r="GB108" s="705"/>
      <c r="GC108" s="705"/>
      <c r="GD108" s="705"/>
      <c r="GE108" s="705"/>
      <c r="GF108" s="705"/>
      <c r="GG108" s="705"/>
      <c r="GH108" s="705"/>
      <c r="GI108" s="705"/>
      <c r="GJ108" s="705"/>
      <c r="GK108" s="705"/>
      <c r="GL108" s="705"/>
      <c r="GM108" s="705"/>
      <c r="GN108" s="705"/>
      <c r="GO108" s="705"/>
      <c r="GP108" s="705"/>
      <c r="GQ108" s="705"/>
      <c r="GR108" s="705"/>
      <c r="GS108" s="705"/>
      <c r="GT108" s="705"/>
      <c r="GU108" s="705"/>
      <c r="GV108" s="705"/>
      <c r="GW108" s="705"/>
      <c r="GX108" s="705"/>
      <c r="GY108" s="705"/>
      <c r="GZ108" s="705"/>
      <c r="HA108" s="705"/>
      <c r="HB108" s="705"/>
      <c r="HC108" s="705"/>
      <c r="HD108" s="705"/>
      <c r="HE108" s="705"/>
      <c r="HF108" s="705"/>
      <c r="HG108" s="705"/>
      <c r="HH108" s="705"/>
      <c r="HI108" s="705"/>
      <c r="HJ108" s="705"/>
      <c r="HK108" s="705"/>
      <c r="HL108" s="705"/>
      <c r="HM108" s="705"/>
      <c r="HN108" s="705"/>
      <c r="HO108" s="705"/>
      <c r="HP108" s="705"/>
      <c r="HQ108" s="705"/>
      <c r="HR108" s="705"/>
      <c r="HS108" s="705"/>
      <c r="HT108" s="705"/>
      <c r="HU108" s="705"/>
      <c r="HV108" s="705"/>
      <c r="HW108" s="705"/>
      <c r="HX108" s="705"/>
      <c r="HY108" s="705"/>
      <c r="HZ108" s="705"/>
      <c r="IA108" s="705"/>
      <c r="IB108" s="705"/>
      <c r="IC108" s="705"/>
      <c r="ID108" s="705"/>
      <c r="IE108" s="705"/>
      <c r="IF108" s="705"/>
      <c r="IG108" s="705"/>
      <c r="IH108" s="705"/>
      <c r="II108" s="705"/>
      <c r="IJ108" s="705"/>
      <c r="IK108" s="705"/>
      <c r="IL108" s="705"/>
      <c r="IM108" s="705"/>
      <c r="IN108" s="705"/>
      <c r="IO108" s="705"/>
      <c r="IP108" s="705"/>
      <c r="IQ108" s="705"/>
      <c r="IR108" s="705"/>
      <c r="IS108" s="705"/>
      <c r="IT108" s="705"/>
      <c r="IU108" s="705"/>
      <c r="IV108" s="705"/>
      <c r="IW108" s="705"/>
    </row>
    <row r="109" spans="1:257" s="197" customFormat="1" x14ac:dyDescent="0.25">
      <c r="A109" s="723"/>
      <c r="B109" s="95" t="s">
        <v>493</v>
      </c>
      <c r="C109" s="88" t="s">
        <v>494</v>
      </c>
      <c r="D109" s="88"/>
      <c r="E109" s="398"/>
      <c r="F109" s="398"/>
      <c r="G109" s="399"/>
      <c r="H109" s="399"/>
      <c r="I109" s="101"/>
      <c r="J109" s="348"/>
      <c r="K109" s="389"/>
      <c r="L109" s="101"/>
      <c r="M109" s="205">
        <f>L110</f>
        <v>0.78600000000000003</v>
      </c>
      <c r="N109" s="231"/>
      <c r="O109" s="231"/>
      <c r="P109" s="231"/>
      <c r="Q109" s="687"/>
      <c r="R109" s="687"/>
      <c r="S109" s="687"/>
      <c r="T109" s="687"/>
      <c r="U109" s="687"/>
      <c r="V109" s="687"/>
      <c r="W109" s="687"/>
      <c r="X109" s="687"/>
      <c r="Y109" s="687"/>
      <c r="Z109" s="687"/>
      <c r="AA109" s="687"/>
      <c r="AB109" s="687"/>
      <c r="AC109" s="687"/>
      <c r="AD109" s="687"/>
      <c r="AE109" s="687"/>
      <c r="AF109" s="687"/>
      <c r="AG109" s="687"/>
      <c r="AH109" s="687"/>
      <c r="AI109" s="687"/>
      <c r="AJ109" s="687"/>
      <c r="AK109" s="687"/>
      <c r="AL109" s="688"/>
    </row>
    <row r="110" spans="1:257" s="689" customFormat="1" ht="163.5" customHeight="1" x14ac:dyDescent="0.25">
      <c r="A110" s="724"/>
      <c r="B110" s="400"/>
      <c r="C110" s="522" t="s">
        <v>495</v>
      </c>
      <c r="D110" s="522" t="s">
        <v>961</v>
      </c>
      <c r="E110" s="522" t="s">
        <v>496</v>
      </c>
      <c r="F110" s="401" t="s">
        <v>497</v>
      </c>
      <c r="G110" s="515" t="s">
        <v>498</v>
      </c>
      <c r="H110" s="515"/>
      <c r="I110" s="539">
        <v>511</v>
      </c>
      <c r="J110" s="402">
        <v>0.95</v>
      </c>
      <c r="K110" s="725">
        <v>402</v>
      </c>
      <c r="L110" s="55">
        <v>0.78600000000000003</v>
      </c>
      <c r="M110" s="726"/>
      <c r="N110" s="546" t="s">
        <v>1025</v>
      </c>
      <c r="O110" s="244" t="s">
        <v>1040</v>
      </c>
      <c r="P110" s="727" t="s">
        <v>1041</v>
      </c>
      <c r="Q110" s="687"/>
      <c r="R110" s="687"/>
      <c r="S110" s="687"/>
      <c r="T110" s="687"/>
      <c r="U110" s="687"/>
      <c r="V110" s="687"/>
      <c r="W110" s="687"/>
      <c r="X110" s="687"/>
      <c r="Y110" s="687"/>
      <c r="Z110" s="687"/>
      <c r="AA110" s="687"/>
      <c r="AB110" s="687"/>
      <c r="AC110" s="687"/>
      <c r="AD110" s="687"/>
      <c r="AE110" s="687"/>
      <c r="AF110" s="687"/>
      <c r="AG110" s="687"/>
      <c r="AH110" s="687"/>
      <c r="AI110" s="687"/>
      <c r="AJ110" s="687"/>
      <c r="AK110" s="687"/>
      <c r="AL110" s="687"/>
      <c r="AM110" s="687"/>
      <c r="AN110" s="687"/>
      <c r="AO110" s="687"/>
      <c r="AP110" s="687"/>
      <c r="AQ110" s="687"/>
      <c r="AR110" s="687"/>
      <c r="AS110" s="687"/>
      <c r="AT110" s="687"/>
      <c r="AU110" s="687"/>
      <c r="AV110" s="687"/>
      <c r="AW110" s="687"/>
      <c r="AX110" s="687"/>
      <c r="AY110" s="687"/>
      <c r="AZ110" s="687"/>
      <c r="BA110" s="687"/>
      <c r="BB110" s="687"/>
      <c r="BC110" s="687"/>
      <c r="BD110" s="687"/>
      <c r="BE110" s="687"/>
      <c r="BF110" s="687"/>
      <c r="BG110" s="687"/>
      <c r="BH110" s="687"/>
      <c r="BI110" s="687"/>
      <c r="BJ110" s="687"/>
      <c r="BK110" s="687"/>
      <c r="BL110" s="687"/>
      <c r="BM110" s="687"/>
      <c r="BN110" s="687"/>
      <c r="BO110" s="687"/>
      <c r="BP110" s="687"/>
      <c r="BQ110" s="687"/>
      <c r="BR110" s="687"/>
      <c r="BS110" s="687"/>
      <c r="BT110" s="687"/>
      <c r="BU110" s="687"/>
      <c r="BV110" s="687"/>
      <c r="BW110" s="687"/>
      <c r="BX110" s="687"/>
      <c r="BY110" s="687"/>
      <c r="BZ110" s="687"/>
      <c r="CA110" s="687"/>
      <c r="CB110" s="687"/>
      <c r="CC110" s="687"/>
      <c r="CD110" s="687"/>
      <c r="CE110" s="687"/>
      <c r="CF110" s="687"/>
      <c r="CG110" s="687"/>
      <c r="CH110" s="687"/>
      <c r="CI110" s="687"/>
      <c r="CJ110" s="687"/>
      <c r="CK110" s="687"/>
      <c r="CL110" s="687"/>
      <c r="CM110" s="687"/>
      <c r="CN110" s="687"/>
      <c r="CO110" s="687"/>
      <c r="CP110" s="687"/>
      <c r="CQ110" s="687"/>
      <c r="CR110" s="687"/>
      <c r="CS110" s="687"/>
      <c r="CT110" s="687"/>
      <c r="CU110" s="687"/>
      <c r="CV110" s="687"/>
      <c r="CW110" s="687"/>
      <c r="CX110" s="687"/>
      <c r="CY110" s="687"/>
      <c r="CZ110" s="687"/>
      <c r="DA110" s="687"/>
      <c r="DB110" s="687"/>
      <c r="DC110" s="687"/>
      <c r="DD110" s="687"/>
      <c r="DE110" s="687"/>
      <c r="DF110" s="687"/>
      <c r="DG110" s="687"/>
      <c r="DH110" s="687"/>
      <c r="DI110" s="687"/>
      <c r="DJ110" s="687"/>
      <c r="DK110" s="687"/>
      <c r="DL110" s="687"/>
      <c r="DM110" s="687"/>
      <c r="DN110" s="687"/>
      <c r="DO110" s="687"/>
      <c r="DP110" s="687"/>
      <c r="DQ110" s="687"/>
      <c r="DR110" s="687"/>
      <c r="DS110" s="687"/>
      <c r="DT110" s="687"/>
      <c r="DU110" s="687"/>
      <c r="DV110" s="687"/>
      <c r="DW110" s="687"/>
      <c r="DX110" s="687"/>
      <c r="DY110" s="687"/>
      <c r="DZ110" s="687"/>
      <c r="EA110" s="687"/>
      <c r="EB110" s="687"/>
      <c r="EC110" s="687"/>
      <c r="ED110" s="687"/>
      <c r="EE110" s="687"/>
      <c r="EF110" s="687"/>
      <c r="EG110" s="687"/>
      <c r="EH110" s="687"/>
      <c r="EI110" s="687"/>
      <c r="EJ110" s="687"/>
      <c r="EK110" s="687"/>
      <c r="EL110" s="687"/>
      <c r="EM110" s="687"/>
      <c r="EN110" s="687"/>
      <c r="EO110" s="687"/>
      <c r="EP110" s="687"/>
      <c r="EQ110" s="687"/>
      <c r="ER110" s="687"/>
      <c r="ES110" s="687"/>
      <c r="ET110" s="687"/>
      <c r="EU110" s="687"/>
      <c r="EV110" s="687"/>
      <c r="EW110" s="687"/>
      <c r="EX110" s="687"/>
      <c r="EY110" s="687"/>
      <c r="EZ110" s="687"/>
      <c r="FA110" s="687"/>
      <c r="FB110" s="687"/>
      <c r="FC110" s="687"/>
      <c r="FD110" s="687"/>
      <c r="FE110" s="687"/>
      <c r="FF110" s="687"/>
      <c r="FG110" s="687"/>
      <c r="FH110" s="687"/>
      <c r="FI110" s="687"/>
      <c r="FJ110" s="687"/>
      <c r="FK110" s="687"/>
      <c r="FL110" s="687"/>
      <c r="FM110" s="687"/>
      <c r="FN110" s="687"/>
      <c r="FO110" s="687"/>
      <c r="FP110" s="687"/>
      <c r="FQ110" s="687"/>
      <c r="FR110" s="687"/>
      <c r="FS110" s="687"/>
      <c r="FT110" s="687"/>
      <c r="FU110" s="687"/>
      <c r="FV110" s="687"/>
      <c r="FW110" s="687"/>
      <c r="FX110" s="687"/>
      <c r="FY110" s="687"/>
      <c r="FZ110" s="687"/>
      <c r="GA110" s="687"/>
      <c r="GB110" s="687"/>
      <c r="GC110" s="687"/>
      <c r="GD110" s="687"/>
      <c r="GE110" s="687"/>
      <c r="GF110" s="687"/>
      <c r="GG110" s="687"/>
      <c r="GH110" s="687"/>
      <c r="GI110" s="687"/>
      <c r="GJ110" s="687"/>
      <c r="GK110" s="687"/>
      <c r="GL110" s="687"/>
      <c r="GM110" s="687"/>
      <c r="GN110" s="687"/>
      <c r="GO110" s="687"/>
      <c r="GP110" s="687"/>
      <c r="GQ110" s="687"/>
      <c r="GR110" s="687"/>
      <c r="GS110" s="687"/>
      <c r="GT110" s="687"/>
      <c r="GU110" s="687"/>
      <c r="GV110" s="687"/>
      <c r="GW110" s="687"/>
      <c r="GX110" s="687"/>
      <c r="GY110" s="687"/>
      <c r="GZ110" s="687"/>
      <c r="HA110" s="687"/>
      <c r="HB110" s="687"/>
      <c r="HC110" s="687"/>
      <c r="HD110" s="687"/>
      <c r="HE110" s="687"/>
      <c r="HF110" s="687"/>
      <c r="HG110" s="687"/>
      <c r="HH110" s="687"/>
      <c r="HI110" s="687"/>
      <c r="HJ110" s="687"/>
      <c r="HK110" s="687"/>
      <c r="HL110" s="687"/>
      <c r="HM110" s="687"/>
      <c r="HN110" s="687"/>
      <c r="HO110" s="687"/>
      <c r="HP110" s="687"/>
      <c r="HQ110" s="687"/>
      <c r="HR110" s="687"/>
      <c r="HS110" s="687"/>
      <c r="HT110" s="687"/>
      <c r="HU110" s="687"/>
      <c r="HV110" s="687"/>
      <c r="HW110" s="687"/>
      <c r="HX110" s="687"/>
      <c r="HY110" s="687"/>
      <c r="HZ110" s="687"/>
      <c r="IA110" s="687"/>
      <c r="IB110" s="687"/>
      <c r="IC110" s="687"/>
      <c r="ID110" s="687"/>
      <c r="IE110" s="687"/>
      <c r="IF110" s="687"/>
      <c r="IG110" s="687"/>
      <c r="IH110" s="687"/>
      <c r="II110" s="687"/>
      <c r="IJ110" s="687"/>
      <c r="IK110" s="687"/>
      <c r="IL110" s="687"/>
      <c r="IM110" s="687"/>
      <c r="IN110" s="687"/>
      <c r="IO110" s="687"/>
      <c r="IP110" s="687"/>
      <c r="IQ110" s="687"/>
      <c r="IR110" s="687"/>
      <c r="IS110" s="687"/>
      <c r="IT110" s="687"/>
      <c r="IU110" s="687"/>
      <c r="IV110" s="687"/>
      <c r="IW110" s="687"/>
    </row>
    <row r="111" spans="1:257" s="728" customFormat="1" ht="30" customHeight="1" x14ac:dyDescent="0.25">
      <c r="A111" s="277" t="s">
        <v>499</v>
      </c>
      <c r="B111" s="277"/>
      <c r="C111" s="81" t="s">
        <v>909</v>
      </c>
      <c r="D111" s="403"/>
      <c r="E111" s="403"/>
      <c r="F111" s="403"/>
      <c r="G111" s="404"/>
      <c r="H111" s="404"/>
      <c r="I111" s="404"/>
      <c r="J111" s="404"/>
      <c r="K111" s="405"/>
      <c r="L111" s="406"/>
      <c r="M111" s="279">
        <f>(M112+M122+M127+M131)/4</f>
        <v>0.86394791666666659</v>
      </c>
      <c r="N111" s="249"/>
      <c r="O111" s="249"/>
      <c r="P111" s="249"/>
      <c r="Q111" s="687"/>
      <c r="R111" s="687"/>
      <c r="S111" s="687"/>
      <c r="T111" s="687"/>
      <c r="U111" s="687"/>
      <c r="V111" s="687"/>
      <c r="W111" s="687"/>
      <c r="X111" s="687"/>
      <c r="Y111" s="687"/>
      <c r="Z111" s="687"/>
      <c r="AA111" s="687"/>
      <c r="AB111" s="687"/>
      <c r="AC111" s="687"/>
      <c r="AD111" s="687"/>
      <c r="AE111" s="687"/>
      <c r="AF111" s="687"/>
      <c r="AG111" s="687"/>
      <c r="AH111" s="687"/>
      <c r="AI111" s="687"/>
      <c r="AJ111" s="687"/>
      <c r="AK111" s="687"/>
      <c r="AL111" s="687"/>
      <c r="AM111" s="687"/>
      <c r="AN111" s="687"/>
      <c r="AO111" s="687"/>
      <c r="AP111" s="687"/>
      <c r="AQ111" s="687"/>
      <c r="AR111" s="687"/>
      <c r="AS111" s="687"/>
      <c r="AT111" s="687"/>
      <c r="AU111" s="687"/>
      <c r="AV111" s="687"/>
      <c r="AW111" s="687"/>
      <c r="AX111" s="687"/>
      <c r="AY111" s="687"/>
      <c r="AZ111" s="687"/>
      <c r="BA111" s="687"/>
      <c r="BB111" s="687"/>
      <c r="BC111" s="687"/>
      <c r="BD111" s="687"/>
      <c r="BE111" s="687"/>
      <c r="BF111" s="687"/>
      <c r="BG111" s="687"/>
      <c r="BH111" s="687"/>
      <c r="BI111" s="687"/>
      <c r="BJ111" s="687"/>
      <c r="BK111" s="687"/>
      <c r="BL111" s="687"/>
      <c r="BM111" s="687"/>
      <c r="BN111" s="687"/>
      <c r="BO111" s="687"/>
      <c r="BP111" s="687"/>
      <c r="BQ111" s="687"/>
      <c r="BR111" s="687"/>
      <c r="BS111" s="687"/>
      <c r="BT111" s="687"/>
      <c r="BU111" s="687"/>
      <c r="BV111" s="687"/>
      <c r="BW111" s="687"/>
      <c r="BX111" s="687"/>
      <c r="BY111" s="687"/>
      <c r="BZ111" s="687"/>
      <c r="CA111" s="687"/>
      <c r="CB111" s="687"/>
      <c r="CC111" s="687"/>
      <c r="CD111" s="687"/>
      <c r="CE111" s="687"/>
      <c r="CF111" s="687"/>
      <c r="CG111" s="687"/>
      <c r="CH111" s="687"/>
      <c r="CI111" s="687"/>
      <c r="CJ111" s="687"/>
      <c r="CK111" s="687"/>
      <c r="CL111" s="687"/>
      <c r="CM111" s="687"/>
      <c r="CN111" s="687"/>
      <c r="CO111" s="687"/>
      <c r="CP111" s="687"/>
      <c r="CQ111" s="687"/>
      <c r="CR111" s="687"/>
      <c r="CS111" s="687"/>
      <c r="CT111" s="687"/>
      <c r="CU111" s="687"/>
      <c r="CV111" s="687"/>
      <c r="CW111" s="687"/>
      <c r="CX111" s="687"/>
      <c r="CY111" s="687"/>
      <c r="CZ111" s="687"/>
      <c r="DA111" s="687"/>
      <c r="DB111" s="687"/>
      <c r="DC111" s="687"/>
      <c r="DD111" s="687"/>
      <c r="DE111" s="687"/>
      <c r="DF111" s="687"/>
      <c r="DG111" s="687"/>
      <c r="DH111" s="687"/>
      <c r="DI111" s="687"/>
      <c r="DJ111" s="687"/>
      <c r="DK111" s="687"/>
      <c r="DL111" s="687"/>
      <c r="DM111" s="687"/>
      <c r="DN111" s="687"/>
      <c r="DO111" s="687"/>
      <c r="DP111" s="687"/>
      <c r="DQ111" s="687"/>
      <c r="DR111" s="687"/>
      <c r="DS111" s="687"/>
      <c r="DT111" s="687"/>
      <c r="DU111" s="687"/>
      <c r="DV111" s="687"/>
      <c r="DW111" s="687"/>
      <c r="DX111" s="687"/>
      <c r="DY111" s="687"/>
      <c r="DZ111" s="687"/>
      <c r="EA111" s="687"/>
      <c r="EB111" s="687"/>
      <c r="EC111" s="687"/>
      <c r="ED111" s="687"/>
      <c r="EE111" s="687"/>
      <c r="EF111" s="687"/>
      <c r="EG111" s="687"/>
      <c r="EH111" s="687"/>
      <c r="EI111" s="687"/>
      <c r="EJ111" s="687"/>
      <c r="EK111" s="687"/>
      <c r="EL111" s="687"/>
      <c r="EM111" s="687"/>
      <c r="EN111" s="687"/>
      <c r="EO111" s="687"/>
      <c r="EP111" s="687"/>
      <c r="EQ111" s="687"/>
      <c r="ER111" s="687"/>
      <c r="ES111" s="687"/>
      <c r="ET111" s="687"/>
      <c r="EU111" s="687"/>
      <c r="EV111" s="687"/>
      <c r="EW111" s="687"/>
      <c r="EX111" s="687"/>
      <c r="EY111" s="687"/>
      <c r="EZ111" s="687"/>
      <c r="FA111" s="687"/>
      <c r="FB111" s="687"/>
      <c r="FC111" s="687"/>
      <c r="FD111" s="687"/>
      <c r="FE111" s="687"/>
      <c r="FF111" s="687"/>
      <c r="FG111" s="687"/>
      <c r="FH111" s="687"/>
      <c r="FI111" s="687"/>
      <c r="FJ111" s="687"/>
      <c r="FK111" s="687"/>
      <c r="FL111" s="687"/>
      <c r="FM111" s="687"/>
      <c r="FN111" s="687"/>
      <c r="FO111" s="687"/>
      <c r="FP111" s="687"/>
      <c r="FQ111" s="687"/>
      <c r="FR111" s="687"/>
      <c r="FS111" s="687"/>
      <c r="FT111" s="687"/>
      <c r="FU111" s="687"/>
      <c r="FV111" s="687"/>
      <c r="FW111" s="687"/>
      <c r="FX111" s="687"/>
      <c r="FY111" s="687"/>
      <c r="FZ111" s="687"/>
      <c r="GA111" s="687"/>
      <c r="GB111" s="687"/>
      <c r="GC111" s="687"/>
      <c r="GD111" s="687"/>
      <c r="GE111" s="687"/>
      <c r="GF111" s="687"/>
      <c r="GG111" s="687"/>
      <c r="GH111" s="687"/>
      <c r="GI111" s="687"/>
      <c r="GJ111" s="687"/>
      <c r="GK111" s="687"/>
      <c r="GL111" s="687"/>
      <c r="GM111" s="687"/>
      <c r="GN111" s="687"/>
      <c r="GO111" s="687"/>
      <c r="GP111" s="687"/>
      <c r="GQ111" s="687"/>
      <c r="GR111" s="687"/>
      <c r="GS111" s="687"/>
      <c r="GT111" s="687"/>
      <c r="GU111" s="687"/>
      <c r="GV111" s="687"/>
      <c r="GW111" s="687"/>
      <c r="GX111" s="687"/>
      <c r="GY111" s="687"/>
      <c r="GZ111" s="687"/>
      <c r="HA111" s="687"/>
      <c r="HB111" s="687"/>
      <c r="HC111" s="687"/>
      <c r="HD111" s="687"/>
      <c r="HE111" s="687"/>
      <c r="HF111" s="687"/>
      <c r="HG111" s="687"/>
      <c r="HH111" s="687"/>
      <c r="HI111" s="687"/>
      <c r="HJ111" s="687"/>
      <c r="HK111" s="687"/>
      <c r="HL111" s="687"/>
      <c r="HM111" s="687"/>
      <c r="HN111" s="687"/>
      <c r="HO111" s="687"/>
      <c r="HP111" s="687"/>
      <c r="HQ111" s="687"/>
      <c r="HR111" s="687"/>
      <c r="HS111" s="687"/>
      <c r="HT111" s="687"/>
      <c r="HU111" s="687"/>
      <c r="HV111" s="687"/>
      <c r="HW111" s="687"/>
      <c r="HX111" s="687"/>
      <c r="HY111" s="687"/>
      <c r="HZ111" s="687"/>
      <c r="IA111" s="687"/>
      <c r="IB111" s="687"/>
      <c r="IC111" s="687"/>
      <c r="ID111" s="687"/>
      <c r="IE111" s="687"/>
      <c r="IF111" s="687"/>
      <c r="IG111" s="687"/>
      <c r="IH111" s="687"/>
      <c r="II111" s="687"/>
      <c r="IJ111" s="687"/>
      <c r="IK111" s="687"/>
      <c r="IL111" s="687"/>
      <c r="IM111" s="687"/>
      <c r="IN111" s="687"/>
      <c r="IO111" s="687"/>
      <c r="IP111" s="687"/>
      <c r="IQ111" s="687"/>
      <c r="IR111" s="687"/>
      <c r="IS111" s="687"/>
      <c r="IT111" s="687"/>
      <c r="IU111" s="687"/>
      <c r="IV111" s="687"/>
      <c r="IW111" s="687"/>
    </row>
    <row r="112" spans="1:257" s="728" customFormat="1" ht="30" customHeight="1" thickBot="1" x14ac:dyDescent="0.3">
      <c r="A112" s="407"/>
      <c r="B112" s="82" t="s">
        <v>199</v>
      </c>
      <c r="C112" s="88" t="s">
        <v>686</v>
      </c>
      <c r="D112" s="408"/>
      <c r="E112" s="408"/>
      <c r="F112" s="408"/>
      <c r="G112" s="210"/>
      <c r="H112" s="210"/>
      <c r="I112" s="384"/>
      <c r="J112" s="351"/>
      <c r="K112" s="409"/>
      <c r="L112" s="213"/>
      <c r="M112" s="694">
        <f>SUM(L113:L120)/8</f>
        <v>0.74212500000000003</v>
      </c>
      <c r="N112" s="231"/>
      <c r="O112" s="231"/>
      <c r="P112" s="231"/>
      <c r="Q112" s="687"/>
      <c r="R112" s="687"/>
      <c r="S112" s="687"/>
      <c r="T112" s="687"/>
      <c r="U112" s="687"/>
      <c r="V112" s="687"/>
      <c r="W112" s="687"/>
      <c r="X112" s="687"/>
      <c r="Y112" s="687"/>
      <c r="Z112" s="687"/>
      <c r="AA112" s="687"/>
      <c r="AB112" s="687"/>
      <c r="AC112" s="687"/>
      <c r="AD112" s="687"/>
      <c r="AE112" s="687"/>
      <c r="AF112" s="687"/>
      <c r="AG112" s="687"/>
      <c r="AH112" s="687"/>
      <c r="AI112" s="687"/>
      <c r="AJ112" s="687"/>
      <c r="AK112" s="687"/>
      <c r="AL112" s="687"/>
      <c r="AM112" s="687"/>
      <c r="AN112" s="687"/>
      <c r="AO112" s="687"/>
      <c r="AP112" s="687"/>
      <c r="AQ112" s="687"/>
      <c r="AR112" s="687"/>
      <c r="AS112" s="687"/>
      <c r="AT112" s="687"/>
      <c r="AU112" s="687"/>
      <c r="AV112" s="687"/>
      <c r="AW112" s="687"/>
      <c r="AX112" s="687"/>
      <c r="AY112" s="687"/>
      <c r="AZ112" s="687"/>
      <c r="BA112" s="687"/>
      <c r="BB112" s="687"/>
      <c r="BC112" s="687"/>
      <c r="BD112" s="687"/>
      <c r="BE112" s="687"/>
      <c r="BF112" s="687"/>
      <c r="BG112" s="687"/>
      <c r="BH112" s="687"/>
      <c r="BI112" s="687"/>
      <c r="BJ112" s="687"/>
      <c r="BK112" s="687"/>
      <c r="BL112" s="687"/>
      <c r="BM112" s="687"/>
      <c r="BN112" s="687"/>
      <c r="BO112" s="687"/>
      <c r="BP112" s="687"/>
      <c r="BQ112" s="687"/>
      <c r="BR112" s="687"/>
      <c r="BS112" s="687"/>
      <c r="BT112" s="687"/>
      <c r="BU112" s="687"/>
      <c r="BV112" s="687"/>
      <c r="BW112" s="687"/>
      <c r="BX112" s="687"/>
      <c r="BY112" s="687"/>
      <c r="BZ112" s="687"/>
      <c r="CA112" s="687"/>
      <c r="CB112" s="687"/>
      <c r="CC112" s="687"/>
      <c r="CD112" s="687"/>
      <c r="CE112" s="687"/>
      <c r="CF112" s="687"/>
      <c r="CG112" s="687"/>
      <c r="CH112" s="687"/>
      <c r="CI112" s="687"/>
      <c r="CJ112" s="687"/>
      <c r="CK112" s="687"/>
      <c r="CL112" s="687"/>
      <c r="CM112" s="687"/>
      <c r="CN112" s="687"/>
      <c r="CO112" s="687"/>
      <c r="CP112" s="687"/>
      <c r="CQ112" s="687"/>
      <c r="CR112" s="687"/>
      <c r="CS112" s="687"/>
      <c r="CT112" s="687"/>
      <c r="CU112" s="687"/>
      <c r="CV112" s="687"/>
      <c r="CW112" s="687"/>
      <c r="CX112" s="687"/>
      <c r="CY112" s="687"/>
      <c r="CZ112" s="687"/>
      <c r="DA112" s="687"/>
      <c r="DB112" s="687"/>
      <c r="DC112" s="687"/>
      <c r="DD112" s="687"/>
      <c r="DE112" s="687"/>
      <c r="DF112" s="687"/>
      <c r="DG112" s="687"/>
      <c r="DH112" s="687"/>
      <c r="DI112" s="687"/>
      <c r="DJ112" s="687"/>
      <c r="DK112" s="687"/>
      <c r="DL112" s="687"/>
      <c r="DM112" s="687"/>
      <c r="DN112" s="687"/>
      <c r="DO112" s="687"/>
      <c r="DP112" s="687"/>
      <c r="DQ112" s="687"/>
      <c r="DR112" s="687"/>
      <c r="DS112" s="687"/>
      <c r="DT112" s="687"/>
      <c r="DU112" s="687"/>
      <c r="DV112" s="687"/>
      <c r="DW112" s="687"/>
      <c r="DX112" s="687"/>
      <c r="DY112" s="687"/>
      <c r="DZ112" s="687"/>
      <c r="EA112" s="687"/>
      <c r="EB112" s="687"/>
      <c r="EC112" s="687"/>
      <c r="ED112" s="687"/>
      <c r="EE112" s="687"/>
      <c r="EF112" s="687"/>
      <c r="EG112" s="687"/>
      <c r="EH112" s="687"/>
      <c r="EI112" s="687"/>
      <c r="EJ112" s="687"/>
      <c r="EK112" s="687"/>
      <c r="EL112" s="687"/>
      <c r="EM112" s="687"/>
      <c r="EN112" s="687"/>
      <c r="EO112" s="687"/>
      <c r="EP112" s="687"/>
      <c r="EQ112" s="687"/>
      <c r="ER112" s="687"/>
      <c r="ES112" s="687"/>
      <c r="ET112" s="687"/>
      <c r="EU112" s="687"/>
      <c r="EV112" s="687"/>
      <c r="EW112" s="687"/>
      <c r="EX112" s="687"/>
      <c r="EY112" s="687"/>
      <c r="EZ112" s="687"/>
      <c r="FA112" s="687"/>
      <c r="FB112" s="687"/>
      <c r="FC112" s="687"/>
      <c r="FD112" s="687"/>
      <c r="FE112" s="687"/>
      <c r="FF112" s="687"/>
      <c r="FG112" s="687"/>
      <c r="FH112" s="687"/>
      <c r="FI112" s="687"/>
      <c r="FJ112" s="687"/>
      <c r="FK112" s="687"/>
      <c r="FL112" s="687"/>
      <c r="FM112" s="687"/>
      <c r="FN112" s="687"/>
      <c r="FO112" s="687"/>
      <c r="FP112" s="687"/>
      <c r="FQ112" s="687"/>
      <c r="FR112" s="687"/>
      <c r="FS112" s="687"/>
      <c r="FT112" s="687"/>
      <c r="FU112" s="687"/>
      <c r="FV112" s="687"/>
      <c r="FW112" s="687"/>
      <c r="FX112" s="687"/>
      <c r="FY112" s="687"/>
      <c r="FZ112" s="687"/>
      <c r="GA112" s="687"/>
      <c r="GB112" s="687"/>
      <c r="GC112" s="687"/>
      <c r="GD112" s="687"/>
      <c r="GE112" s="687"/>
      <c r="GF112" s="687"/>
      <c r="GG112" s="687"/>
      <c r="GH112" s="687"/>
      <c r="GI112" s="687"/>
      <c r="GJ112" s="687"/>
      <c r="GK112" s="687"/>
      <c r="GL112" s="687"/>
      <c r="GM112" s="687"/>
      <c r="GN112" s="687"/>
      <c r="GO112" s="687"/>
      <c r="GP112" s="687"/>
      <c r="GQ112" s="687"/>
      <c r="GR112" s="687"/>
      <c r="GS112" s="687"/>
      <c r="GT112" s="687"/>
      <c r="GU112" s="687"/>
      <c r="GV112" s="687"/>
      <c r="GW112" s="687"/>
      <c r="GX112" s="687"/>
      <c r="GY112" s="687"/>
      <c r="GZ112" s="687"/>
      <c r="HA112" s="687"/>
      <c r="HB112" s="687"/>
      <c r="HC112" s="687"/>
      <c r="HD112" s="687"/>
      <c r="HE112" s="687"/>
      <c r="HF112" s="687"/>
      <c r="HG112" s="687"/>
      <c r="HH112" s="687"/>
      <c r="HI112" s="687"/>
      <c r="HJ112" s="687"/>
      <c r="HK112" s="687"/>
      <c r="HL112" s="687"/>
      <c r="HM112" s="687"/>
      <c r="HN112" s="687"/>
      <c r="HO112" s="687"/>
      <c r="HP112" s="687"/>
      <c r="HQ112" s="687"/>
      <c r="HR112" s="687"/>
      <c r="HS112" s="687"/>
      <c r="HT112" s="687"/>
      <c r="HU112" s="687"/>
      <c r="HV112" s="687"/>
      <c r="HW112" s="687"/>
      <c r="HX112" s="687"/>
      <c r="HY112" s="687"/>
      <c r="HZ112" s="687"/>
      <c r="IA112" s="687"/>
      <c r="IB112" s="687"/>
      <c r="IC112" s="687"/>
      <c r="ID112" s="687"/>
      <c r="IE112" s="687"/>
      <c r="IF112" s="687"/>
      <c r="IG112" s="687"/>
      <c r="IH112" s="687"/>
      <c r="II112" s="687"/>
      <c r="IJ112" s="687"/>
      <c r="IK112" s="687"/>
      <c r="IL112" s="687"/>
      <c r="IM112" s="687"/>
      <c r="IN112" s="687"/>
      <c r="IO112" s="687"/>
      <c r="IP112" s="687"/>
      <c r="IQ112" s="687"/>
      <c r="IR112" s="687"/>
      <c r="IS112" s="687"/>
      <c r="IT112" s="687"/>
      <c r="IU112" s="687"/>
      <c r="IV112" s="687"/>
      <c r="IW112" s="687"/>
    </row>
    <row r="113" spans="1:257" s="687" customFormat="1" ht="84" x14ac:dyDescent="0.25">
      <c r="A113" s="518"/>
      <c r="B113" s="410"/>
      <c r="C113" s="411" t="s">
        <v>500</v>
      </c>
      <c r="D113" s="521" t="s">
        <v>501</v>
      </c>
      <c r="E113" s="521" t="s">
        <v>502</v>
      </c>
      <c r="F113" s="412" t="s">
        <v>503</v>
      </c>
      <c r="G113" s="413" t="s">
        <v>504</v>
      </c>
      <c r="H113" s="414">
        <v>562</v>
      </c>
      <c r="I113" s="414">
        <v>562</v>
      </c>
      <c r="J113" s="264">
        <v>1</v>
      </c>
      <c r="K113" s="729">
        <v>563</v>
      </c>
      <c r="L113" s="260">
        <v>1</v>
      </c>
      <c r="M113" s="730"/>
      <c r="N113" s="198" t="s">
        <v>1190</v>
      </c>
      <c r="O113" s="198"/>
      <c r="P113" s="198"/>
    </row>
    <row r="114" spans="1:257" s="197" customFormat="1" ht="232.5" customHeight="1" x14ac:dyDescent="0.25">
      <c r="A114" s="314"/>
      <c r="B114" s="318"/>
      <c r="C114" s="96" t="s">
        <v>668</v>
      </c>
      <c r="D114" s="415" t="s">
        <v>667</v>
      </c>
      <c r="E114" s="96" t="s">
        <v>505</v>
      </c>
      <c r="F114" s="77" t="s">
        <v>503</v>
      </c>
      <c r="G114" s="55" t="s">
        <v>504</v>
      </c>
      <c r="H114" s="416">
        <v>562</v>
      </c>
      <c r="I114" s="416">
        <v>562</v>
      </c>
      <c r="J114" s="260">
        <v>1</v>
      </c>
      <c r="K114" s="690">
        <v>449</v>
      </c>
      <c r="L114" s="260">
        <v>0.79800000000000004</v>
      </c>
      <c r="M114" s="203"/>
      <c r="N114" s="198" t="s">
        <v>1025</v>
      </c>
      <c r="O114" s="198" t="s">
        <v>1003</v>
      </c>
      <c r="P114" s="198" t="s">
        <v>1005</v>
      </c>
      <c r="Q114" s="687"/>
      <c r="R114" s="687"/>
      <c r="S114" s="687"/>
      <c r="T114" s="687"/>
      <c r="U114" s="687"/>
      <c r="V114" s="687"/>
      <c r="W114" s="687"/>
      <c r="X114" s="687"/>
      <c r="Y114" s="687"/>
      <c r="Z114" s="687"/>
      <c r="AA114" s="687"/>
      <c r="AB114" s="687"/>
      <c r="AC114" s="687"/>
      <c r="AD114" s="687"/>
      <c r="AE114" s="687"/>
      <c r="AF114" s="687"/>
      <c r="AG114" s="687"/>
      <c r="AH114" s="687"/>
      <c r="AI114" s="687"/>
      <c r="AJ114" s="687"/>
      <c r="AK114" s="687"/>
      <c r="AL114" s="687"/>
      <c r="AM114" s="687"/>
      <c r="AN114" s="687"/>
      <c r="AO114" s="687"/>
      <c r="AP114" s="687"/>
      <c r="AQ114" s="687"/>
      <c r="AR114" s="687"/>
      <c r="AS114" s="687"/>
      <c r="AT114" s="687"/>
      <c r="AU114" s="687"/>
      <c r="AV114" s="687"/>
      <c r="AW114" s="687"/>
      <c r="AX114" s="687"/>
      <c r="AY114" s="687"/>
      <c r="AZ114" s="687"/>
      <c r="BA114" s="687"/>
      <c r="BB114" s="687"/>
      <c r="BC114" s="687"/>
      <c r="BD114" s="687"/>
      <c r="BE114" s="687"/>
      <c r="BF114" s="687"/>
      <c r="BG114" s="687"/>
      <c r="BH114" s="687"/>
      <c r="BI114" s="687"/>
      <c r="BJ114" s="687"/>
      <c r="BK114" s="687"/>
      <c r="BL114" s="687"/>
      <c r="BM114" s="687"/>
      <c r="BN114" s="687"/>
      <c r="BO114" s="687"/>
      <c r="BP114" s="687"/>
      <c r="BQ114" s="687"/>
      <c r="BR114" s="687"/>
      <c r="BS114" s="687"/>
      <c r="BT114" s="687"/>
      <c r="BU114" s="687"/>
      <c r="BV114" s="687"/>
      <c r="BW114" s="687"/>
      <c r="BX114" s="687"/>
      <c r="BY114" s="687"/>
      <c r="BZ114" s="687"/>
      <c r="CA114" s="687"/>
      <c r="CB114" s="687"/>
      <c r="CC114" s="687"/>
      <c r="CD114" s="687"/>
      <c r="CE114" s="687"/>
      <c r="CF114" s="687"/>
      <c r="CG114" s="687"/>
      <c r="CH114" s="687"/>
      <c r="CI114" s="687"/>
      <c r="CJ114" s="687"/>
      <c r="CK114" s="687"/>
      <c r="CL114" s="687"/>
      <c r="CM114" s="687"/>
      <c r="CN114" s="687"/>
      <c r="CO114" s="687"/>
      <c r="CP114" s="687"/>
      <c r="CQ114" s="687"/>
      <c r="CR114" s="687"/>
      <c r="CS114" s="687"/>
      <c r="CT114" s="688"/>
    </row>
    <row r="115" spans="1:257" s="689" customFormat="1" ht="96" customHeight="1" x14ac:dyDescent="0.25">
      <c r="A115" s="519"/>
      <c r="B115" s="417"/>
      <c r="C115" s="523" t="s">
        <v>506</v>
      </c>
      <c r="D115" s="96" t="s">
        <v>507</v>
      </c>
      <c r="E115" s="96" t="s">
        <v>508</v>
      </c>
      <c r="F115" s="534" t="s">
        <v>509</v>
      </c>
      <c r="G115" s="418" t="s">
        <v>504</v>
      </c>
      <c r="H115" s="265">
        <v>562</v>
      </c>
      <c r="I115" s="265">
        <v>536</v>
      </c>
      <c r="J115" s="262">
        <v>1</v>
      </c>
      <c r="K115" s="731">
        <v>489</v>
      </c>
      <c r="L115" s="260">
        <v>0.87</v>
      </c>
      <c r="M115" s="202"/>
      <c r="N115" s="198" t="s">
        <v>1025</v>
      </c>
      <c r="O115" s="198" t="s">
        <v>1006</v>
      </c>
      <c r="P115" s="198" t="s">
        <v>1007</v>
      </c>
      <c r="Q115" s="687"/>
      <c r="R115" s="687"/>
      <c r="S115" s="687"/>
      <c r="T115" s="687"/>
      <c r="U115" s="687"/>
      <c r="V115" s="687"/>
      <c r="W115" s="687"/>
      <c r="X115" s="687"/>
      <c r="Y115" s="687"/>
      <c r="Z115" s="687"/>
      <c r="AA115" s="687"/>
      <c r="AB115" s="687"/>
      <c r="AC115" s="687"/>
      <c r="AD115" s="687"/>
      <c r="AE115" s="687"/>
      <c r="AF115" s="687"/>
      <c r="AG115" s="687"/>
      <c r="AH115" s="687"/>
      <c r="AI115" s="687"/>
      <c r="AJ115" s="687"/>
      <c r="AK115" s="687"/>
      <c r="AL115" s="687"/>
      <c r="AM115" s="687"/>
      <c r="AN115" s="687"/>
      <c r="AO115" s="687"/>
      <c r="AP115" s="687"/>
      <c r="AQ115" s="687"/>
      <c r="AR115" s="687"/>
      <c r="AS115" s="687"/>
      <c r="AT115" s="687"/>
      <c r="AU115" s="687"/>
      <c r="AV115" s="687"/>
      <c r="AW115" s="687"/>
      <c r="AX115" s="687"/>
      <c r="AY115" s="687"/>
      <c r="AZ115" s="687"/>
      <c r="BA115" s="687"/>
      <c r="BB115" s="687"/>
      <c r="BC115" s="687"/>
      <c r="BD115" s="687"/>
      <c r="BE115" s="687"/>
      <c r="BF115" s="687"/>
      <c r="BG115" s="687"/>
      <c r="BH115" s="687"/>
      <c r="BI115" s="687"/>
      <c r="BJ115" s="687"/>
      <c r="BK115" s="687"/>
      <c r="BL115" s="687"/>
      <c r="BM115" s="687"/>
      <c r="BN115" s="687"/>
      <c r="BO115" s="687"/>
      <c r="BP115" s="687"/>
      <c r="BQ115" s="687"/>
      <c r="BR115" s="687"/>
      <c r="BS115" s="687"/>
      <c r="BT115" s="687"/>
      <c r="BU115" s="687"/>
      <c r="BV115" s="687"/>
      <c r="BW115" s="687"/>
      <c r="BX115" s="687"/>
      <c r="BY115" s="687"/>
      <c r="BZ115" s="687"/>
      <c r="CA115" s="687"/>
      <c r="CB115" s="687"/>
      <c r="CC115" s="687"/>
      <c r="CD115" s="687"/>
      <c r="CE115" s="687"/>
      <c r="CF115" s="687"/>
      <c r="CG115" s="687"/>
      <c r="CH115" s="687"/>
      <c r="CI115" s="687"/>
      <c r="CJ115" s="687"/>
      <c r="CK115" s="687"/>
      <c r="CL115" s="687"/>
      <c r="CM115" s="687"/>
      <c r="CN115" s="687"/>
      <c r="CO115" s="687"/>
      <c r="CP115" s="687"/>
      <c r="CQ115" s="687"/>
      <c r="CR115" s="687"/>
      <c r="CS115" s="687"/>
      <c r="CT115" s="687"/>
      <c r="CU115" s="687"/>
      <c r="CV115" s="687"/>
      <c r="CW115" s="687"/>
      <c r="CX115" s="687"/>
      <c r="CY115" s="687"/>
      <c r="CZ115" s="687"/>
      <c r="DA115" s="687"/>
      <c r="DB115" s="687"/>
      <c r="DC115" s="687"/>
      <c r="DD115" s="687"/>
      <c r="DE115" s="687"/>
      <c r="DF115" s="687"/>
      <c r="DG115" s="687"/>
      <c r="DH115" s="687"/>
      <c r="DI115" s="687"/>
      <c r="DJ115" s="687"/>
      <c r="DK115" s="687"/>
      <c r="DL115" s="687"/>
      <c r="DM115" s="687"/>
      <c r="DN115" s="687"/>
      <c r="DO115" s="687"/>
      <c r="DP115" s="687"/>
      <c r="DQ115" s="687"/>
      <c r="DR115" s="687"/>
      <c r="DS115" s="687"/>
      <c r="DT115" s="687"/>
      <c r="DU115" s="687"/>
      <c r="DV115" s="687"/>
      <c r="DW115" s="687"/>
      <c r="DX115" s="687"/>
      <c r="DY115" s="687"/>
      <c r="DZ115" s="687"/>
      <c r="EA115" s="687"/>
      <c r="EB115" s="687"/>
      <c r="EC115" s="687"/>
      <c r="ED115" s="687"/>
      <c r="EE115" s="687"/>
      <c r="EF115" s="687"/>
      <c r="EG115" s="687"/>
      <c r="EH115" s="687"/>
      <c r="EI115" s="687"/>
      <c r="EJ115" s="687"/>
      <c r="EK115" s="687"/>
      <c r="EL115" s="687"/>
      <c r="EM115" s="687"/>
      <c r="EN115" s="687"/>
      <c r="EO115" s="687"/>
      <c r="EP115" s="687"/>
      <c r="EQ115" s="687"/>
      <c r="ER115" s="687"/>
      <c r="ES115" s="687"/>
      <c r="ET115" s="687"/>
      <c r="EU115" s="687"/>
      <c r="EV115" s="687"/>
      <c r="EW115" s="687"/>
      <c r="EX115" s="687"/>
      <c r="EY115" s="687"/>
      <c r="EZ115" s="687"/>
      <c r="FA115" s="687"/>
      <c r="FB115" s="687"/>
      <c r="FC115" s="687"/>
      <c r="FD115" s="687"/>
      <c r="FE115" s="687"/>
      <c r="FF115" s="687"/>
      <c r="FG115" s="687"/>
      <c r="FH115" s="687"/>
      <c r="FI115" s="687"/>
      <c r="FJ115" s="687"/>
      <c r="FK115" s="687"/>
      <c r="FL115" s="687"/>
      <c r="FM115" s="687"/>
      <c r="FN115" s="687"/>
      <c r="FO115" s="687"/>
      <c r="FP115" s="687"/>
      <c r="FQ115" s="687"/>
      <c r="FR115" s="687"/>
      <c r="FS115" s="687"/>
      <c r="FT115" s="687"/>
      <c r="FU115" s="687"/>
      <c r="FV115" s="687"/>
      <c r="FW115" s="687"/>
      <c r="FX115" s="687"/>
      <c r="FY115" s="687"/>
      <c r="FZ115" s="687"/>
      <c r="GA115" s="687"/>
      <c r="GB115" s="687"/>
      <c r="GC115" s="687"/>
      <c r="GD115" s="687"/>
      <c r="GE115" s="687"/>
      <c r="GF115" s="687"/>
      <c r="GG115" s="687"/>
      <c r="GH115" s="687"/>
      <c r="GI115" s="687"/>
      <c r="GJ115" s="687"/>
      <c r="GK115" s="687"/>
      <c r="GL115" s="687"/>
      <c r="GM115" s="687"/>
      <c r="GN115" s="687"/>
      <c r="GO115" s="687"/>
      <c r="GP115" s="687"/>
      <c r="GQ115" s="687"/>
      <c r="GR115" s="687"/>
      <c r="GS115" s="687"/>
      <c r="GT115" s="687"/>
      <c r="GU115" s="687"/>
      <c r="GV115" s="687"/>
      <c r="GW115" s="687"/>
      <c r="GX115" s="687"/>
      <c r="GY115" s="687"/>
      <c r="GZ115" s="687"/>
      <c r="HA115" s="687"/>
      <c r="HB115" s="687"/>
      <c r="HC115" s="687"/>
      <c r="HD115" s="687"/>
      <c r="HE115" s="687"/>
      <c r="HF115" s="687"/>
      <c r="HG115" s="687"/>
      <c r="HH115" s="687"/>
      <c r="HI115" s="687"/>
      <c r="HJ115" s="687"/>
      <c r="HK115" s="687"/>
      <c r="HL115" s="687"/>
      <c r="HM115" s="687"/>
      <c r="HN115" s="687"/>
      <c r="HO115" s="687"/>
      <c r="HP115" s="687"/>
      <c r="HQ115" s="687"/>
      <c r="HR115" s="687"/>
      <c r="HS115" s="687"/>
      <c r="HT115" s="687"/>
      <c r="HU115" s="687"/>
      <c r="HV115" s="687"/>
      <c r="HW115" s="687"/>
      <c r="HX115" s="687"/>
      <c r="HY115" s="687"/>
      <c r="HZ115" s="687"/>
      <c r="IA115" s="687"/>
      <c r="IB115" s="687"/>
      <c r="IC115" s="687"/>
      <c r="ID115" s="687"/>
      <c r="IE115" s="687"/>
      <c r="IF115" s="687"/>
      <c r="IG115" s="687"/>
      <c r="IH115" s="687"/>
      <c r="II115" s="687"/>
      <c r="IJ115" s="687"/>
      <c r="IK115" s="687"/>
      <c r="IL115" s="687"/>
      <c r="IM115" s="687"/>
      <c r="IN115" s="687"/>
      <c r="IO115" s="687"/>
      <c r="IP115" s="687"/>
      <c r="IQ115" s="687"/>
      <c r="IR115" s="687"/>
      <c r="IS115" s="687"/>
      <c r="IT115" s="687"/>
      <c r="IU115" s="687"/>
      <c r="IV115" s="687"/>
      <c r="IW115" s="687"/>
    </row>
    <row r="116" spans="1:257" s="689" customFormat="1" ht="60" customHeight="1" x14ac:dyDescent="0.2">
      <c r="A116" s="724"/>
      <c r="B116" s="417"/>
      <c r="C116" s="96" t="s">
        <v>510</v>
      </c>
      <c r="D116" s="96" t="s">
        <v>511</v>
      </c>
      <c r="E116" s="96" t="s">
        <v>512</v>
      </c>
      <c r="F116" s="419" t="s">
        <v>513</v>
      </c>
      <c r="G116" s="43" t="s">
        <v>666</v>
      </c>
      <c r="H116" s="265">
        <v>536</v>
      </c>
      <c r="I116" s="265">
        <v>536</v>
      </c>
      <c r="J116" s="262">
        <v>1</v>
      </c>
      <c r="K116" s="731">
        <v>483</v>
      </c>
      <c r="L116" s="260">
        <v>0.90100000000000002</v>
      </c>
      <c r="M116" s="202"/>
      <c r="N116" s="198" t="s">
        <v>1025</v>
      </c>
      <c r="O116" s="198" t="s">
        <v>1006</v>
      </c>
      <c r="P116" s="198" t="s">
        <v>1007</v>
      </c>
      <c r="Q116" s="464"/>
      <c r="R116" s="464"/>
      <c r="S116" s="464"/>
      <c r="T116" s="464"/>
      <c r="U116" s="464"/>
      <c r="V116" s="464"/>
      <c r="W116" s="464"/>
      <c r="X116" s="464"/>
      <c r="Y116" s="464"/>
      <c r="Z116" s="464"/>
      <c r="AA116" s="464"/>
      <c r="AB116" s="464"/>
      <c r="AC116" s="464"/>
      <c r="AD116" s="464"/>
      <c r="AE116" s="464"/>
      <c r="AF116" s="464"/>
      <c r="AG116" s="464"/>
      <c r="AH116" s="464"/>
      <c r="AI116" s="464"/>
      <c r="AJ116" s="464"/>
      <c r="AK116" s="464"/>
      <c r="AL116" s="464"/>
      <c r="AM116" s="464"/>
      <c r="AN116" s="464"/>
      <c r="AO116" s="464"/>
      <c r="AP116" s="464"/>
      <c r="AQ116" s="464"/>
      <c r="AR116" s="464"/>
      <c r="AS116" s="464"/>
      <c r="AT116" s="464"/>
      <c r="AU116" s="464"/>
      <c r="AV116" s="464"/>
      <c r="AW116" s="464"/>
      <c r="AX116" s="464"/>
      <c r="AY116" s="464"/>
      <c r="AZ116" s="464"/>
      <c r="BA116" s="464"/>
      <c r="BB116" s="464"/>
      <c r="BC116" s="464"/>
      <c r="BD116" s="464"/>
      <c r="BE116" s="464"/>
      <c r="BF116" s="464"/>
      <c r="BG116" s="464"/>
      <c r="BH116" s="464"/>
      <c r="BI116" s="464"/>
      <c r="BJ116" s="464"/>
      <c r="BK116" s="464"/>
      <c r="BL116" s="464"/>
      <c r="BM116" s="464"/>
      <c r="BN116" s="464"/>
      <c r="BO116" s="464"/>
      <c r="BP116" s="464"/>
      <c r="BQ116" s="464"/>
      <c r="BR116" s="464"/>
      <c r="BS116" s="464"/>
      <c r="BT116" s="464"/>
      <c r="BU116" s="464"/>
      <c r="BV116" s="464"/>
      <c r="BW116" s="464"/>
      <c r="BX116" s="464"/>
      <c r="BY116" s="464"/>
      <c r="BZ116" s="464"/>
      <c r="CA116" s="464"/>
      <c r="CB116" s="464"/>
      <c r="CC116" s="464"/>
      <c r="CD116" s="464"/>
      <c r="CE116" s="464"/>
      <c r="CF116" s="464"/>
      <c r="CG116" s="464"/>
      <c r="CH116" s="464"/>
      <c r="CI116" s="464"/>
      <c r="CJ116" s="464"/>
      <c r="CK116" s="464"/>
      <c r="CL116" s="464"/>
      <c r="CM116" s="464"/>
      <c r="CN116" s="464"/>
      <c r="CO116" s="464"/>
      <c r="CP116" s="464"/>
      <c r="CQ116" s="464"/>
      <c r="CR116" s="464"/>
      <c r="CS116" s="464"/>
      <c r="CT116" s="687"/>
      <c r="CU116" s="687"/>
      <c r="CV116" s="687"/>
      <c r="CW116" s="687"/>
      <c r="CX116" s="687"/>
      <c r="CY116" s="687"/>
      <c r="CZ116" s="687"/>
      <c r="DA116" s="687"/>
      <c r="DB116" s="687"/>
      <c r="DC116" s="687"/>
      <c r="DD116" s="687"/>
      <c r="DE116" s="687"/>
      <c r="DF116" s="687"/>
      <c r="DG116" s="687"/>
      <c r="DH116" s="687"/>
      <c r="DI116" s="687"/>
      <c r="DJ116" s="687"/>
      <c r="DK116" s="687"/>
      <c r="DL116" s="687"/>
      <c r="DM116" s="687"/>
      <c r="DN116" s="687"/>
      <c r="DO116" s="687"/>
      <c r="DP116" s="687"/>
      <c r="DQ116" s="687"/>
      <c r="DR116" s="687"/>
      <c r="DS116" s="687"/>
      <c r="DT116" s="687"/>
      <c r="DU116" s="687"/>
      <c r="DV116" s="687"/>
      <c r="DW116" s="687"/>
      <c r="DX116" s="687"/>
      <c r="DY116" s="687"/>
      <c r="DZ116" s="687"/>
      <c r="EA116" s="687"/>
      <c r="EB116" s="687"/>
      <c r="EC116" s="687"/>
      <c r="ED116" s="687"/>
      <c r="EE116" s="687"/>
      <c r="EF116" s="687"/>
      <c r="EG116" s="687"/>
      <c r="EH116" s="687"/>
      <c r="EI116" s="687"/>
      <c r="EJ116" s="687"/>
      <c r="EK116" s="687"/>
      <c r="EL116" s="687"/>
      <c r="EM116" s="687"/>
      <c r="EN116" s="687"/>
      <c r="EO116" s="687"/>
      <c r="EP116" s="687"/>
      <c r="EQ116" s="687"/>
      <c r="ER116" s="687"/>
      <c r="ES116" s="687"/>
      <c r="ET116" s="687"/>
      <c r="EU116" s="687"/>
      <c r="EV116" s="687"/>
      <c r="EW116" s="687"/>
      <c r="EX116" s="687"/>
      <c r="EY116" s="687"/>
      <c r="EZ116" s="687"/>
      <c r="FA116" s="687"/>
      <c r="FB116" s="687"/>
      <c r="FC116" s="687"/>
      <c r="FD116" s="687"/>
      <c r="FE116" s="687"/>
      <c r="FF116" s="687"/>
      <c r="FG116" s="687"/>
      <c r="FH116" s="687"/>
      <c r="FI116" s="687"/>
      <c r="FJ116" s="687"/>
      <c r="FK116" s="687"/>
      <c r="FL116" s="687"/>
      <c r="FM116" s="687"/>
      <c r="FN116" s="687"/>
      <c r="FO116" s="687"/>
      <c r="FP116" s="687"/>
      <c r="FQ116" s="687"/>
      <c r="FR116" s="687"/>
      <c r="FS116" s="687"/>
      <c r="FT116" s="687"/>
      <c r="FU116" s="687"/>
      <c r="FV116" s="687"/>
      <c r="FW116" s="687"/>
      <c r="FX116" s="687"/>
      <c r="FY116" s="687"/>
      <c r="FZ116" s="687"/>
      <c r="GA116" s="687"/>
      <c r="GB116" s="687"/>
      <c r="GC116" s="687"/>
      <c r="GD116" s="687"/>
      <c r="GE116" s="687"/>
      <c r="GF116" s="687"/>
      <c r="GG116" s="687"/>
      <c r="GH116" s="687"/>
      <c r="GI116" s="687"/>
      <c r="GJ116" s="687"/>
      <c r="GK116" s="687"/>
      <c r="GL116" s="687"/>
      <c r="GM116" s="687"/>
      <c r="GN116" s="687"/>
      <c r="GO116" s="687"/>
      <c r="GP116" s="687"/>
      <c r="GQ116" s="687"/>
      <c r="GR116" s="687"/>
      <c r="GS116" s="687"/>
      <c r="GT116" s="687"/>
      <c r="GU116" s="687"/>
      <c r="GV116" s="687"/>
      <c r="GW116" s="687"/>
      <c r="GX116" s="687"/>
      <c r="GY116" s="687"/>
      <c r="GZ116" s="687"/>
      <c r="HA116" s="687"/>
      <c r="HB116" s="687"/>
      <c r="HC116" s="687"/>
      <c r="HD116" s="687"/>
      <c r="HE116" s="687"/>
      <c r="HF116" s="687"/>
      <c r="HG116" s="687"/>
      <c r="HH116" s="687"/>
      <c r="HI116" s="687"/>
      <c r="HJ116" s="687"/>
      <c r="HK116" s="687"/>
      <c r="HL116" s="687"/>
      <c r="HM116" s="687"/>
      <c r="HN116" s="687"/>
      <c r="HO116" s="687"/>
      <c r="HP116" s="687"/>
      <c r="HQ116" s="687"/>
      <c r="HR116" s="687"/>
      <c r="HS116" s="687"/>
      <c r="HT116" s="687"/>
      <c r="HU116" s="687"/>
      <c r="HV116" s="687"/>
      <c r="HW116" s="687"/>
      <c r="HX116" s="687"/>
      <c r="HY116" s="687"/>
      <c r="HZ116" s="687"/>
      <c r="IA116" s="687"/>
      <c r="IB116" s="687"/>
      <c r="IC116" s="687"/>
      <c r="ID116" s="687"/>
      <c r="IE116" s="687"/>
      <c r="IF116" s="687"/>
      <c r="IG116" s="687"/>
      <c r="IH116" s="687"/>
      <c r="II116" s="687"/>
      <c r="IJ116" s="687"/>
      <c r="IK116" s="687"/>
      <c r="IL116" s="687"/>
      <c r="IM116" s="687"/>
      <c r="IN116" s="687"/>
      <c r="IO116" s="687"/>
      <c r="IP116" s="687"/>
      <c r="IQ116" s="687"/>
      <c r="IR116" s="687"/>
      <c r="IS116" s="687"/>
      <c r="IT116" s="687"/>
      <c r="IU116" s="687"/>
      <c r="IV116" s="687"/>
      <c r="IW116" s="687"/>
    </row>
    <row r="117" spans="1:257" s="689" customFormat="1" ht="84" customHeight="1" x14ac:dyDescent="0.25">
      <c r="A117" s="723"/>
      <c r="B117" s="318"/>
      <c r="C117" s="96" t="s">
        <v>514</v>
      </c>
      <c r="D117" s="96" t="s">
        <v>515</v>
      </c>
      <c r="E117" s="96" t="s">
        <v>516</v>
      </c>
      <c r="F117" s="420" t="s">
        <v>517</v>
      </c>
      <c r="G117" s="43" t="s">
        <v>665</v>
      </c>
      <c r="H117" s="265">
        <v>536</v>
      </c>
      <c r="I117" s="265">
        <v>536</v>
      </c>
      <c r="J117" s="264">
        <v>1</v>
      </c>
      <c r="K117" s="731">
        <v>483</v>
      </c>
      <c r="L117" s="260">
        <v>0.90100000000000002</v>
      </c>
      <c r="M117" s="202"/>
      <c r="N117" s="198" t="s">
        <v>1025</v>
      </c>
      <c r="O117" s="198" t="s">
        <v>1006</v>
      </c>
      <c r="P117" s="198" t="s">
        <v>1007</v>
      </c>
      <c r="Q117" s="687"/>
      <c r="R117" s="687"/>
      <c r="S117" s="687"/>
      <c r="T117" s="687"/>
      <c r="U117" s="687"/>
      <c r="V117" s="687"/>
      <c r="W117" s="687"/>
      <c r="X117" s="687"/>
      <c r="Y117" s="687"/>
      <c r="Z117" s="687"/>
      <c r="AA117" s="687"/>
      <c r="AB117" s="687"/>
      <c r="AC117" s="687"/>
      <c r="AD117" s="687"/>
      <c r="AE117" s="687"/>
      <c r="AF117" s="687"/>
      <c r="AG117" s="687"/>
      <c r="AH117" s="687"/>
      <c r="AI117" s="687"/>
      <c r="AJ117" s="687"/>
      <c r="AK117" s="687"/>
      <c r="AL117" s="687"/>
      <c r="AM117" s="687"/>
      <c r="AN117" s="687"/>
      <c r="AO117" s="687"/>
      <c r="AP117" s="687"/>
      <c r="AQ117" s="687"/>
      <c r="AR117" s="687"/>
      <c r="AS117" s="687"/>
      <c r="AT117" s="687"/>
      <c r="AU117" s="687"/>
      <c r="AV117" s="687"/>
      <c r="AW117" s="687"/>
      <c r="AX117" s="687"/>
      <c r="AY117" s="687"/>
      <c r="AZ117" s="687"/>
      <c r="BA117" s="687"/>
      <c r="BB117" s="687"/>
      <c r="BC117" s="687"/>
      <c r="BD117" s="687"/>
      <c r="BE117" s="687"/>
      <c r="BF117" s="687"/>
      <c r="BG117" s="687"/>
      <c r="BH117" s="687"/>
      <c r="BI117" s="687"/>
      <c r="BJ117" s="687"/>
      <c r="BK117" s="687"/>
      <c r="BL117" s="687"/>
      <c r="BM117" s="687"/>
      <c r="BN117" s="687"/>
      <c r="BO117" s="687"/>
      <c r="BP117" s="687"/>
      <c r="BQ117" s="687"/>
      <c r="BR117" s="687"/>
      <c r="BS117" s="687"/>
      <c r="BT117" s="687"/>
      <c r="BU117" s="687"/>
      <c r="BV117" s="687"/>
      <c r="BW117" s="687"/>
      <c r="BX117" s="687"/>
      <c r="BY117" s="687"/>
      <c r="BZ117" s="687"/>
      <c r="CA117" s="687"/>
      <c r="CB117" s="687"/>
      <c r="CC117" s="687"/>
      <c r="CD117" s="687"/>
      <c r="CE117" s="687"/>
      <c r="CF117" s="687"/>
      <c r="CG117" s="687"/>
      <c r="CH117" s="687"/>
      <c r="CI117" s="687"/>
      <c r="CJ117" s="687"/>
      <c r="CK117" s="687"/>
      <c r="CL117" s="687"/>
      <c r="CM117" s="687"/>
      <c r="CN117" s="687"/>
      <c r="CO117" s="687"/>
      <c r="CP117" s="687"/>
      <c r="CQ117" s="687"/>
      <c r="CR117" s="687"/>
      <c r="CS117" s="687"/>
      <c r="CT117" s="687"/>
      <c r="CU117" s="687"/>
      <c r="CV117" s="687"/>
      <c r="CW117" s="687"/>
      <c r="CX117" s="687"/>
      <c r="CY117" s="687"/>
      <c r="CZ117" s="687"/>
      <c r="DA117" s="687"/>
      <c r="DB117" s="687"/>
      <c r="DC117" s="687"/>
      <c r="DD117" s="687"/>
      <c r="DE117" s="687"/>
      <c r="DF117" s="687"/>
      <c r="DG117" s="687"/>
      <c r="DH117" s="687"/>
      <c r="DI117" s="687"/>
      <c r="DJ117" s="687"/>
      <c r="DK117" s="687"/>
      <c r="DL117" s="687"/>
      <c r="DM117" s="687"/>
      <c r="DN117" s="687"/>
      <c r="DO117" s="687"/>
      <c r="DP117" s="687"/>
      <c r="DQ117" s="687"/>
      <c r="DR117" s="687"/>
      <c r="DS117" s="687"/>
      <c r="DT117" s="687"/>
      <c r="DU117" s="687"/>
      <c r="DV117" s="687"/>
      <c r="DW117" s="687"/>
      <c r="DX117" s="687"/>
      <c r="DY117" s="687"/>
      <c r="DZ117" s="687"/>
      <c r="EA117" s="687"/>
      <c r="EB117" s="687"/>
      <c r="EC117" s="687"/>
      <c r="ED117" s="687"/>
      <c r="EE117" s="687"/>
      <c r="EF117" s="687"/>
      <c r="EG117" s="687"/>
      <c r="EH117" s="687"/>
      <c r="EI117" s="687"/>
      <c r="EJ117" s="687"/>
      <c r="EK117" s="687"/>
      <c r="EL117" s="687"/>
      <c r="EM117" s="687"/>
      <c r="EN117" s="687"/>
      <c r="EO117" s="687"/>
      <c r="EP117" s="687"/>
      <c r="EQ117" s="687"/>
      <c r="ER117" s="687"/>
      <c r="ES117" s="687"/>
      <c r="ET117" s="687"/>
      <c r="EU117" s="687"/>
      <c r="EV117" s="687"/>
      <c r="EW117" s="687"/>
      <c r="EX117" s="687"/>
      <c r="EY117" s="687"/>
      <c r="EZ117" s="687"/>
      <c r="FA117" s="687"/>
      <c r="FB117" s="687"/>
      <c r="FC117" s="687"/>
      <c r="FD117" s="687"/>
      <c r="FE117" s="687"/>
      <c r="FF117" s="687"/>
      <c r="FG117" s="687"/>
      <c r="FH117" s="687"/>
      <c r="FI117" s="687"/>
      <c r="FJ117" s="687"/>
      <c r="FK117" s="687"/>
      <c r="FL117" s="687"/>
      <c r="FM117" s="687"/>
      <c r="FN117" s="687"/>
      <c r="FO117" s="687"/>
      <c r="FP117" s="687"/>
      <c r="FQ117" s="687"/>
      <c r="FR117" s="687"/>
      <c r="FS117" s="687"/>
      <c r="FT117" s="687"/>
      <c r="FU117" s="687"/>
      <c r="FV117" s="687"/>
      <c r="FW117" s="687"/>
      <c r="FX117" s="687"/>
      <c r="FY117" s="687"/>
      <c r="FZ117" s="687"/>
      <c r="GA117" s="687"/>
      <c r="GB117" s="687"/>
      <c r="GC117" s="687"/>
      <c r="GD117" s="687"/>
      <c r="GE117" s="687"/>
      <c r="GF117" s="687"/>
      <c r="GG117" s="687"/>
      <c r="GH117" s="687"/>
      <c r="GI117" s="687"/>
      <c r="GJ117" s="687"/>
      <c r="GK117" s="687"/>
      <c r="GL117" s="687"/>
      <c r="GM117" s="687"/>
      <c r="GN117" s="687"/>
      <c r="GO117" s="687"/>
      <c r="GP117" s="687"/>
      <c r="GQ117" s="687"/>
      <c r="GR117" s="687"/>
      <c r="GS117" s="687"/>
      <c r="GT117" s="687"/>
      <c r="GU117" s="687"/>
      <c r="GV117" s="687"/>
      <c r="GW117" s="687"/>
      <c r="GX117" s="687"/>
      <c r="GY117" s="687"/>
      <c r="GZ117" s="687"/>
      <c r="HA117" s="687"/>
      <c r="HB117" s="687"/>
      <c r="HC117" s="687"/>
      <c r="HD117" s="687"/>
      <c r="HE117" s="687"/>
      <c r="HF117" s="687"/>
      <c r="HG117" s="687"/>
      <c r="HH117" s="687"/>
      <c r="HI117" s="687"/>
      <c r="HJ117" s="687"/>
      <c r="HK117" s="687"/>
      <c r="HL117" s="687"/>
      <c r="HM117" s="687"/>
      <c r="HN117" s="687"/>
      <c r="HO117" s="687"/>
      <c r="HP117" s="687"/>
      <c r="HQ117" s="687"/>
      <c r="HR117" s="687"/>
      <c r="HS117" s="687"/>
      <c r="HT117" s="687"/>
      <c r="HU117" s="687"/>
      <c r="HV117" s="687"/>
      <c r="HW117" s="687"/>
      <c r="HX117" s="687"/>
      <c r="HY117" s="687"/>
      <c r="HZ117" s="687"/>
      <c r="IA117" s="687"/>
      <c r="IB117" s="687"/>
      <c r="IC117" s="687"/>
      <c r="ID117" s="687"/>
      <c r="IE117" s="687"/>
      <c r="IF117" s="687"/>
      <c r="IG117" s="687"/>
      <c r="IH117" s="687"/>
      <c r="II117" s="687"/>
      <c r="IJ117" s="687"/>
      <c r="IK117" s="687"/>
      <c r="IL117" s="687"/>
      <c r="IM117" s="687"/>
      <c r="IN117" s="687"/>
      <c r="IO117" s="687"/>
      <c r="IP117" s="687"/>
      <c r="IQ117" s="687"/>
      <c r="IR117" s="687"/>
      <c r="IS117" s="687"/>
      <c r="IT117" s="687"/>
      <c r="IU117" s="687"/>
      <c r="IV117" s="687"/>
      <c r="IW117" s="687"/>
    </row>
    <row r="118" spans="1:257" s="689" customFormat="1" ht="97.5" customHeight="1" x14ac:dyDescent="0.25">
      <c r="A118" s="723"/>
      <c r="B118" s="318"/>
      <c r="C118" s="96" t="s">
        <v>518</v>
      </c>
      <c r="D118" s="96" t="s">
        <v>507</v>
      </c>
      <c r="E118" s="96" t="s">
        <v>519</v>
      </c>
      <c r="F118" s="96" t="s">
        <v>520</v>
      </c>
      <c r="G118" s="43" t="s">
        <v>664</v>
      </c>
      <c r="H118" s="261">
        <v>562</v>
      </c>
      <c r="I118" s="261">
        <v>562</v>
      </c>
      <c r="J118" s="264">
        <v>1</v>
      </c>
      <c r="K118" s="690">
        <v>39</v>
      </c>
      <c r="L118" s="260">
        <v>6.9000000000000006E-2</v>
      </c>
      <c r="M118" s="203"/>
      <c r="N118" s="198" t="s">
        <v>1025</v>
      </c>
      <c r="O118" s="198" t="s">
        <v>1003</v>
      </c>
      <c r="P118" s="198" t="s">
        <v>1005</v>
      </c>
      <c r="Q118" s="687"/>
      <c r="R118" s="687"/>
      <c r="S118" s="687"/>
      <c r="T118" s="687"/>
      <c r="U118" s="687"/>
      <c r="V118" s="687"/>
      <c r="W118" s="687"/>
      <c r="X118" s="687"/>
      <c r="Y118" s="687"/>
      <c r="Z118" s="687"/>
      <c r="AA118" s="687"/>
      <c r="AB118" s="687"/>
      <c r="AC118" s="687"/>
      <c r="AD118" s="687"/>
      <c r="AE118" s="687"/>
      <c r="AF118" s="687"/>
      <c r="AG118" s="687"/>
      <c r="AH118" s="687"/>
      <c r="AI118" s="687"/>
      <c r="AJ118" s="687"/>
      <c r="AK118" s="687"/>
      <c r="AL118" s="687"/>
      <c r="AM118" s="687"/>
      <c r="AN118" s="687"/>
      <c r="AO118" s="687"/>
      <c r="AP118" s="687"/>
      <c r="AQ118" s="687"/>
      <c r="AR118" s="687"/>
      <c r="AS118" s="687"/>
      <c r="AT118" s="687"/>
      <c r="AU118" s="687"/>
      <c r="AV118" s="687"/>
      <c r="AW118" s="687"/>
      <c r="AX118" s="687"/>
      <c r="AY118" s="687"/>
      <c r="AZ118" s="687"/>
      <c r="BA118" s="687"/>
      <c r="BB118" s="687"/>
      <c r="BC118" s="687"/>
      <c r="BD118" s="687"/>
      <c r="BE118" s="687"/>
      <c r="BF118" s="687"/>
      <c r="BG118" s="687"/>
      <c r="BH118" s="687"/>
      <c r="BI118" s="687"/>
      <c r="BJ118" s="687"/>
      <c r="BK118" s="687"/>
      <c r="BL118" s="687"/>
      <c r="BM118" s="687"/>
      <c r="BN118" s="687"/>
      <c r="BO118" s="687"/>
      <c r="BP118" s="687"/>
      <c r="BQ118" s="687"/>
      <c r="BR118" s="687"/>
      <c r="BS118" s="687"/>
      <c r="BT118" s="687"/>
      <c r="BU118" s="687"/>
      <c r="BV118" s="687"/>
      <c r="BW118" s="687"/>
      <c r="BX118" s="687"/>
      <c r="BY118" s="687"/>
      <c r="BZ118" s="687"/>
      <c r="CA118" s="687"/>
      <c r="CB118" s="687"/>
      <c r="CC118" s="687"/>
      <c r="CD118" s="687"/>
      <c r="CE118" s="687"/>
      <c r="CF118" s="687"/>
      <c r="CG118" s="687"/>
      <c r="CH118" s="687"/>
      <c r="CI118" s="687"/>
      <c r="CJ118" s="687"/>
      <c r="CK118" s="687"/>
      <c r="CL118" s="687"/>
      <c r="CM118" s="687"/>
      <c r="CN118" s="687"/>
      <c r="CO118" s="687"/>
      <c r="CP118" s="687"/>
      <c r="CQ118" s="687"/>
      <c r="CR118" s="687"/>
      <c r="CS118" s="687"/>
      <c r="CT118" s="687"/>
      <c r="CU118" s="687"/>
      <c r="CV118" s="687"/>
      <c r="CW118" s="687"/>
      <c r="CX118" s="687"/>
      <c r="CY118" s="687"/>
      <c r="CZ118" s="687"/>
      <c r="DA118" s="687"/>
      <c r="DB118" s="687"/>
      <c r="DC118" s="687"/>
      <c r="DD118" s="687"/>
      <c r="DE118" s="687"/>
      <c r="DF118" s="687"/>
      <c r="DG118" s="687"/>
      <c r="DH118" s="687"/>
      <c r="DI118" s="687"/>
      <c r="DJ118" s="687"/>
      <c r="DK118" s="687"/>
      <c r="DL118" s="687"/>
      <c r="DM118" s="687"/>
      <c r="DN118" s="687"/>
      <c r="DO118" s="687"/>
      <c r="DP118" s="687"/>
      <c r="DQ118" s="687"/>
      <c r="DR118" s="687"/>
      <c r="DS118" s="687"/>
      <c r="DT118" s="687"/>
      <c r="DU118" s="687"/>
      <c r="DV118" s="687"/>
      <c r="DW118" s="687"/>
      <c r="DX118" s="687"/>
      <c r="DY118" s="687"/>
      <c r="DZ118" s="687"/>
      <c r="EA118" s="687"/>
      <c r="EB118" s="687"/>
      <c r="EC118" s="687"/>
      <c r="ED118" s="687"/>
      <c r="EE118" s="687"/>
      <c r="EF118" s="687"/>
      <c r="EG118" s="687"/>
      <c r="EH118" s="687"/>
      <c r="EI118" s="687"/>
      <c r="EJ118" s="687"/>
      <c r="EK118" s="687"/>
      <c r="EL118" s="687"/>
      <c r="EM118" s="687"/>
      <c r="EN118" s="687"/>
      <c r="EO118" s="687"/>
      <c r="EP118" s="687"/>
      <c r="EQ118" s="687"/>
      <c r="ER118" s="687"/>
      <c r="ES118" s="687"/>
      <c r="ET118" s="687"/>
      <c r="EU118" s="687"/>
      <c r="EV118" s="687"/>
      <c r="EW118" s="687"/>
      <c r="EX118" s="687"/>
      <c r="EY118" s="687"/>
      <c r="EZ118" s="687"/>
      <c r="FA118" s="687"/>
      <c r="FB118" s="687"/>
      <c r="FC118" s="687"/>
      <c r="FD118" s="687"/>
      <c r="FE118" s="687"/>
      <c r="FF118" s="687"/>
      <c r="FG118" s="687"/>
      <c r="FH118" s="687"/>
      <c r="FI118" s="687"/>
      <c r="FJ118" s="687"/>
      <c r="FK118" s="687"/>
      <c r="FL118" s="687"/>
      <c r="FM118" s="687"/>
      <c r="FN118" s="687"/>
      <c r="FO118" s="687"/>
      <c r="FP118" s="687"/>
      <c r="FQ118" s="687"/>
      <c r="FR118" s="687"/>
      <c r="FS118" s="687"/>
      <c r="FT118" s="687"/>
      <c r="FU118" s="687"/>
      <c r="FV118" s="687"/>
      <c r="FW118" s="687"/>
      <c r="FX118" s="687"/>
      <c r="FY118" s="687"/>
      <c r="FZ118" s="687"/>
      <c r="GA118" s="687"/>
      <c r="GB118" s="687"/>
      <c r="GC118" s="687"/>
      <c r="GD118" s="687"/>
      <c r="GE118" s="687"/>
      <c r="GF118" s="687"/>
      <c r="GG118" s="687"/>
      <c r="GH118" s="687"/>
      <c r="GI118" s="687"/>
      <c r="GJ118" s="687"/>
      <c r="GK118" s="687"/>
      <c r="GL118" s="687"/>
      <c r="GM118" s="687"/>
      <c r="GN118" s="687"/>
      <c r="GO118" s="687"/>
      <c r="GP118" s="687"/>
      <c r="GQ118" s="687"/>
      <c r="GR118" s="687"/>
      <c r="GS118" s="687"/>
      <c r="GT118" s="687"/>
      <c r="GU118" s="687"/>
      <c r="GV118" s="687"/>
      <c r="GW118" s="687"/>
      <c r="GX118" s="687"/>
      <c r="GY118" s="687"/>
      <c r="GZ118" s="687"/>
      <c r="HA118" s="687"/>
      <c r="HB118" s="687"/>
      <c r="HC118" s="687"/>
      <c r="HD118" s="687"/>
      <c r="HE118" s="687"/>
      <c r="HF118" s="687"/>
      <c r="HG118" s="687"/>
      <c r="HH118" s="687"/>
      <c r="HI118" s="687"/>
      <c r="HJ118" s="687"/>
      <c r="HK118" s="687"/>
      <c r="HL118" s="687"/>
      <c r="HM118" s="687"/>
      <c r="HN118" s="687"/>
      <c r="HO118" s="687"/>
      <c r="HP118" s="687"/>
      <c r="HQ118" s="687"/>
      <c r="HR118" s="687"/>
      <c r="HS118" s="687"/>
      <c r="HT118" s="687"/>
      <c r="HU118" s="687"/>
      <c r="HV118" s="687"/>
      <c r="HW118" s="687"/>
      <c r="HX118" s="687"/>
      <c r="HY118" s="687"/>
      <c r="HZ118" s="687"/>
      <c r="IA118" s="687"/>
      <c r="IB118" s="687"/>
      <c r="IC118" s="687"/>
      <c r="ID118" s="687"/>
      <c r="IE118" s="687"/>
      <c r="IF118" s="687"/>
      <c r="IG118" s="687"/>
      <c r="IH118" s="687"/>
      <c r="II118" s="687"/>
      <c r="IJ118" s="687"/>
      <c r="IK118" s="687"/>
      <c r="IL118" s="687"/>
      <c r="IM118" s="687"/>
      <c r="IN118" s="687"/>
      <c r="IO118" s="687"/>
      <c r="IP118" s="687"/>
      <c r="IQ118" s="687"/>
      <c r="IR118" s="687"/>
      <c r="IS118" s="687"/>
      <c r="IT118" s="687"/>
      <c r="IU118" s="687"/>
      <c r="IV118" s="687"/>
      <c r="IW118" s="687"/>
    </row>
    <row r="119" spans="1:257" s="689" customFormat="1" ht="61.5" customHeight="1" x14ac:dyDescent="0.25">
      <c r="A119" s="732"/>
      <c r="B119" s="421"/>
      <c r="C119" s="96" t="s">
        <v>521</v>
      </c>
      <c r="D119" s="96" t="s">
        <v>663</v>
      </c>
      <c r="E119" s="96" t="s">
        <v>522</v>
      </c>
      <c r="F119" s="96" t="s">
        <v>523</v>
      </c>
      <c r="G119" s="43" t="s">
        <v>504</v>
      </c>
      <c r="H119" s="261">
        <v>562</v>
      </c>
      <c r="I119" s="261">
        <v>562</v>
      </c>
      <c r="J119" s="264">
        <v>1</v>
      </c>
      <c r="K119" s="690">
        <v>288</v>
      </c>
      <c r="L119" s="260">
        <v>0.51200000000000001</v>
      </c>
      <c r="M119" s="204"/>
      <c r="N119" s="198" t="s">
        <v>1004</v>
      </c>
      <c r="O119" s="198" t="s">
        <v>1003</v>
      </c>
      <c r="P119" s="198" t="s">
        <v>1005</v>
      </c>
      <c r="Q119" s="687"/>
      <c r="R119" s="687"/>
      <c r="S119" s="687"/>
      <c r="T119" s="687"/>
      <c r="U119" s="687"/>
      <c r="V119" s="687"/>
      <c r="W119" s="687"/>
      <c r="X119" s="687"/>
      <c r="Y119" s="687"/>
      <c r="Z119" s="687"/>
      <c r="AA119" s="687"/>
      <c r="AB119" s="687"/>
      <c r="AC119" s="687"/>
      <c r="AD119" s="687"/>
      <c r="AE119" s="687"/>
      <c r="AF119" s="687"/>
      <c r="AG119" s="687"/>
      <c r="AH119" s="687"/>
      <c r="AI119" s="687"/>
      <c r="AJ119" s="687"/>
      <c r="AK119" s="687"/>
      <c r="AL119" s="687"/>
      <c r="AM119" s="687"/>
      <c r="AN119" s="687"/>
      <c r="AO119" s="687"/>
      <c r="AP119" s="687"/>
      <c r="AQ119" s="687"/>
      <c r="AR119" s="687"/>
      <c r="AS119" s="687"/>
      <c r="AT119" s="687"/>
      <c r="AU119" s="687"/>
      <c r="AV119" s="687"/>
      <c r="AW119" s="687"/>
      <c r="AX119" s="687"/>
      <c r="AY119" s="687"/>
      <c r="AZ119" s="687"/>
      <c r="BA119" s="687"/>
      <c r="BB119" s="687"/>
      <c r="BC119" s="687"/>
      <c r="BD119" s="687"/>
      <c r="BE119" s="687"/>
      <c r="BF119" s="687"/>
      <c r="BG119" s="687"/>
      <c r="BH119" s="687"/>
      <c r="BI119" s="687"/>
      <c r="BJ119" s="687"/>
      <c r="BK119" s="687"/>
      <c r="BL119" s="687"/>
      <c r="BM119" s="687"/>
      <c r="BN119" s="687"/>
      <c r="BO119" s="687"/>
      <c r="BP119" s="687"/>
      <c r="BQ119" s="687"/>
      <c r="BR119" s="687"/>
      <c r="BS119" s="687"/>
      <c r="BT119" s="687"/>
      <c r="BU119" s="687"/>
      <c r="BV119" s="687"/>
      <c r="BW119" s="687"/>
      <c r="BX119" s="687"/>
      <c r="BY119" s="687"/>
      <c r="BZ119" s="687"/>
      <c r="CA119" s="687"/>
      <c r="CB119" s="687"/>
      <c r="CC119" s="687"/>
      <c r="CD119" s="687"/>
      <c r="CE119" s="687"/>
      <c r="CF119" s="687"/>
      <c r="CG119" s="687"/>
      <c r="CH119" s="687"/>
      <c r="CI119" s="687"/>
      <c r="CJ119" s="687"/>
      <c r="CK119" s="687"/>
      <c r="CL119" s="687"/>
      <c r="CM119" s="687"/>
      <c r="CN119" s="687"/>
      <c r="CO119" s="687"/>
      <c r="CP119" s="687"/>
      <c r="CQ119" s="687"/>
      <c r="CR119" s="687"/>
      <c r="CS119" s="687"/>
      <c r="CT119" s="687"/>
      <c r="CU119" s="687"/>
      <c r="CV119" s="687"/>
      <c r="CW119" s="687"/>
      <c r="CX119" s="687"/>
      <c r="CY119" s="687"/>
      <c r="CZ119" s="687"/>
      <c r="DA119" s="687"/>
      <c r="DB119" s="687"/>
      <c r="DC119" s="687"/>
      <c r="DD119" s="687"/>
      <c r="DE119" s="687"/>
      <c r="DF119" s="687"/>
      <c r="DG119" s="687"/>
      <c r="DH119" s="687"/>
      <c r="DI119" s="687"/>
      <c r="DJ119" s="687"/>
      <c r="DK119" s="687"/>
      <c r="DL119" s="687"/>
      <c r="DM119" s="687"/>
      <c r="DN119" s="687"/>
      <c r="DO119" s="687"/>
      <c r="DP119" s="687"/>
      <c r="DQ119" s="687"/>
      <c r="DR119" s="687"/>
      <c r="DS119" s="687"/>
      <c r="DT119" s="687"/>
      <c r="DU119" s="687"/>
      <c r="DV119" s="687"/>
      <c r="DW119" s="687"/>
      <c r="DX119" s="687"/>
      <c r="DY119" s="687"/>
      <c r="DZ119" s="687"/>
      <c r="EA119" s="687"/>
      <c r="EB119" s="687"/>
      <c r="EC119" s="687"/>
      <c r="ED119" s="687"/>
      <c r="EE119" s="687"/>
      <c r="EF119" s="687"/>
      <c r="EG119" s="687"/>
      <c r="EH119" s="687"/>
      <c r="EI119" s="687"/>
      <c r="EJ119" s="687"/>
      <c r="EK119" s="687"/>
      <c r="EL119" s="687"/>
      <c r="EM119" s="687"/>
      <c r="EN119" s="687"/>
      <c r="EO119" s="687"/>
      <c r="EP119" s="687"/>
      <c r="EQ119" s="687"/>
      <c r="ER119" s="687"/>
      <c r="ES119" s="687"/>
      <c r="ET119" s="687"/>
      <c r="EU119" s="687"/>
      <c r="EV119" s="687"/>
      <c r="EW119" s="687"/>
      <c r="EX119" s="687"/>
      <c r="EY119" s="687"/>
      <c r="EZ119" s="687"/>
      <c r="FA119" s="687"/>
      <c r="FB119" s="687"/>
      <c r="FC119" s="687"/>
      <c r="FD119" s="687"/>
      <c r="FE119" s="687"/>
      <c r="FF119" s="687"/>
      <c r="FG119" s="687"/>
      <c r="FH119" s="687"/>
      <c r="FI119" s="687"/>
      <c r="FJ119" s="687"/>
      <c r="FK119" s="687"/>
      <c r="FL119" s="687"/>
      <c r="FM119" s="687"/>
      <c r="FN119" s="687"/>
      <c r="FO119" s="687"/>
      <c r="FP119" s="687"/>
      <c r="FQ119" s="687"/>
      <c r="FR119" s="687"/>
      <c r="FS119" s="687"/>
      <c r="FT119" s="687"/>
      <c r="FU119" s="687"/>
      <c r="FV119" s="687"/>
      <c r="FW119" s="687"/>
      <c r="FX119" s="687"/>
      <c r="FY119" s="687"/>
      <c r="FZ119" s="687"/>
      <c r="GA119" s="687"/>
      <c r="GB119" s="687"/>
      <c r="GC119" s="687"/>
      <c r="GD119" s="687"/>
      <c r="GE119" s="687"/>
      <c r="GF119" s="687"/>
      <c r="GG119" s="687"/>
      <c r="GH119" s="687"/>
      <c r="GI119" s="687"/>
      <c r="GJ119" s="687"/>
      <c r="GK119" s="687"/>
      <c r="GL119" s="687"/>
      <c r="GM119" s="687"/>
      <c r="GN119" s="687"/>
      <c r="GO119" s="687"/>
      <c r="GP119" s="687"/>
      <c r="GQ119" s="687"/>
      <c r="GR119" s="687"/>
      <c r="GS119" s="687"/>
      <c r="GT119" s="687"/>
      <c r="GU119" s="687"/>
      <c r="GV119" s="687"/>
      <c r="GW119" s="687"/>
      <c r="GX119" s="687"/>
      <c r="GY119" s="687"/>
      <c r="GZ119" s="687"/>
      <c r="HA119" s="687"/>
      <c r="HB119" s="687"/>
      <c r="HC119" s="687"/>
      <c r="HD119" s="687"/>
      <c r="HE119" s="687"/>
      <c r="HF119" s="687"/>
      <c r="HG119" s="687"/>
      <c r="HH119" s="687"/>
      <c r="HI119" s="687"/>
      <c r="HJ119" s="687"/>
      <c r="HK119" s="687"/>
      <c r="HL119" s="687"/>
      <c r="HM119" s="687"/>
      <c r="HN119" s="687"/>
      <c r="HO119" s="687"/>
      <c r="HP119" s="687"/>
      <c r="HQ119" s="687"/>
      <c r="HR119" s="687"/>
      <c r="HS119" s="687"/>
      <c r="HT119" s="687"/>
      <c r="HU119" s="687"/>
      <c r="HV119" s="687"/>
      <c r="HW119" s="687"/>
      <c r="HX119" s="687"/>
      <c r="HY119" s="687"/>
      <c r="HZ119" s="687"/>
      <c r="IA119" s="687"/>
      <c r="IB119" s="687"/>
      <c r="IC119" s="687"/>
      <c r="ID119" s="687"/>
      <c r="IE119" s="687"/>
      <c r="IF119" s="687"/>
      <c r="IG119" s="687"/>
      <c r="IH119" s="687"/>
      <c r="II119" s="687"/>
      <c r="IJ119" s="687"/>
      <c r="IK119" s="687"/>
      <c r="IL119" s="687"/>
      <c r="IM119" s="687"/>
      <c r="IN119" s="687"/>
      <c r="IO119" s="687"/>
      <c r="IP119" s="687"/>
      <c r="IQ119" s="687"/>
      <c r="IR119" s="687"/>
      <c r="IS119" s="687"/>
      <c r="IT119" s="687"/>
      <c r="IU119" s="687"/>
      <c r="IV119" s="687"/>
      <c r="IW119" s="687"/>
    </row>
    <row r="120" spans="1:257" s="689" customFormat="1" ht="27.75" customHeight="1" x14ac:dyDescent="0.25">
      <c r="A120" s="732"/>
      <c r="B120" s="421"/>
      <c r="C120" s="45" t="s">
        <v>662</v>
      </c>
      <c r="D120" s="605" t="s">
        <v>661</v>
      </c>
      <c r="E120" s="45" t="s">
        <v>660</v>
      </c>
      <c r="F120" s="45" t="s">
        <v>659</v>
      </c>
      <c r="G120" s="47" t="s">
        <v>658</v>
      </c>
      <c r="H120" s="47">
        <v>4917</v>
      </c>
      <c r="I120" s="73">
        <v>3441</v>
      </c>
      <c r="J120" s="46">
        <v>0.7</v>
      </c>
      <c r="K120" s="733">
        <v>3052</v>
      </c>
      <c r="L120" s="55">
        <v>0.88600000000000001</v>
      </c>
      <c r="M120" s="726"/>
      <c r="N120" s="197" t="s">
        <v>1020</v>
      </c>
      <c r="O120" s="198" t="s">
        <v>1044</v>
      </c>
      <c r="P120" s="198" t="s">
        <v>1045</v>
      </c>
      <c r="Q120" s="687"/>
      <c r="R120" s="687"/>
      <c r="S120" s="687"/>
      <c r="T120" s="687"/>
      <c r="U120" s="687"/>
      <c r="V120" s="687"/>
      <c r="W120" s="687"/>
      <c r="X120" s="687"/>
      <c r="Y120" s="687"/>
      <c r="Z120" s="687"/>
      <c r="AA120" s="687"/>
      <c r="AB120" s="687"/>
      <c r="AC120" s="687"/>
      <c r="AD120" s="687"/>
      <c r="AE120" s="687"/>
      <c r="AF120" s="687"/>
      <c r="AG120" s="687"/>
      <c r="AH120" s="687"/>
      <c r="AI120" s="687"/>
      <c r="AJ120" s="687"/>
      <c r="AK120" s="687"/>
      <c r="AL120" s="687"/>
      <c r="AM120" s="687"/>
      <c r="AN120" s="687"/>
      <c r="AO120" s="687"/>
      <c r="AP120" s="687"/>
      <c r="AQ120" s="687"/>
      <c r="AR120" s="687"/>
      <c r="AS120" s="687"/>
      <c r="AT120" s="687"/>
      <c r="AU120" s="687"/>
      <c r="AV120" s="687"/>
      <c r="AW120" s="687"/>
      <c r="AX120" s="687"/>
      <c r="AY120" s="687"/>
      <c r="AZ120" s="687"/>
      <c r="BA120" s="687"/>
      <c r="BB120" s="687"/>
      <c r="BC120" s="687"/>
      <c r="BD120" s="687"/>
      <c r="BE120" s="687"/>
      <c r="BF120" s="687"/>
      <c r="BG120" s="687"/>
      <c r="BH120" s="687"/>
      <c r="BI120" s="687"/>
      <c r="BJ120" s="687"/>
      <c r="BK120" s="687"/>
      <c r="BL120" s="687"/>
      <c r="BM120" s="687"/>
      <c r="BN120" s="687"/>
      <c r="BO120" s="687"/>
      <c r="BP120" s="687"/>
      <c r="BQ120" s="687"/>
      <c r="BR120" s="687"/>
      <c r="BS120" s="687"/>
      <c r="BT120" s="687"/>
      <c r="BU120" s="687"/>
      <c r="BV120" s="687"/>
      <c r="BW120" s="687"/>
      <c r="BX120" s="687"/>
      <c r="BY120" s="687"/>
      <c r="BZ120" s="687"/>
      <c r="CA120" s="687"/>
      <c r="CB120" s="687"/>
      <c r="CC120" s="687"/>
      <c r="CD120" s="687"/>
      <c r="CE120" s="687"/>
      <c r="CF120" s="687"/>
      <c r="CG120" s="687"/>
      <c r="CH120" s="687"/>
      <c r="CI120" s="687"/>
      <c r="CJ120" s="687"/>
      <c r="CK120" s="687"/>
      <c r="CL120" s="687"/>
      <c r="CM120" s="687"/>
      <c r="CN120" s="687"/>
      <c r="CO120" s="687"/>
      <c r="CP120" s="687"/>
      <c r="CQ120" s="687"/>
      <c r="CR120" s="687"/>
      <c r="CS120" s="687"/>
      <c r="CT120" s="687"/>
      <c r="CU120" s="687"/>
      <c r="CV120" s="687"/>
      <c r="CW120" s="687"/>
      <c r="CX120" s="687"/>
      <c r="CY120" s="687"/>
      <c r="CZ120" s="687"/>
      <c r="DA120" s="687"/>
      <c r="DB120" s="687"/>
      <c r="DC120" s="687"/>
      <c r="DD120" s="687"/>
      <c r="DE120" s="687"/>
      <c r="DF120" s="687"/>
      <c r="DG120" s="687"/>
      <c r="DH120" s="687"/>
      <c r="DI120" s="687"/>
      <c r="DJ120" s="687"/>
      <c r="DK120" s="687"/>
      <c r="DL120" s="687"/>
      <c r="DM120" s="687"/>
      <c r="DN120" s="687"/>
      <c r="DO120" s="687"/>
      <c r="DP120" s="687"/>
      <c r="DQ120" s="687"/>
      <c r="DR120" s="687"/>
      <c r="DS120" s="687"/>
      <c r="DT120" s="687"/>
      <c r="DU120" s="687"/>
      <c r="DV120" s="687"/>
      <c r="DW120" s="687"/>
      <c r="DX120" s="687"/>
      <c r="DY120" s="687"/>
      <c r="DZ120" s="687"/>
      <c r="EA120" s="687"/>
      <c r="EB120" s="687"/>
      <c r="EC120" s="687"/>
      <c r="ED120" s="687"/>
      <c r="EE120" s="687"/>
      <c r="EF120" s="687"/>
      <c r="EG120" s="687"/>
      <c r="EH120" s="687"/>
      <c r="EI120" s="687"/>
      <c r="EJ120" s="687"/>
      <c r="EK120" s="687"/>
      <c r="EL120" s="687"/>
      <c r="EM120" s="687"/>
      <c r="EN120" s="687"/>
      <c r="EO120" s="687"/>
      <c r="EP120" s="687"/>
      <c r="EQ120" s="687"/>
      <c r="ER120" s="687"/>
      <c r="ES120" s="687"/>
      <c r="ET120" s="687"/>
      <c r="EU120" s="687"/>
      <c r="EV120" s="687"/>
      <c r="EW120" s="687"/>
      <c r="EX120" s="687"/>
      <c r="EY120" s="687"/>
      <c r="EZ120" s="687"/>
      <c r="FA120" s="687"/>
      <c r="FB120" s="687"/>
      <c r="FC120" s="687"/>
      <c r="FD120" s="687"/>
      <c r="FE120" s="687"/>
      <c r="FF120" s="687"/>
      <c r="FG120" s="687"/>
      <c r="FH120" s="687"/>
      <c r="FI120" s="687"/>
      <c r="FJ120" s="687"/>
      <c r="FK120" s="687"/>
      <c r="FL120" s="687"/>
      <c r="FM120" s="687"/>
      <c r="FN120" s="687"/>
      <c r="FO120" s="687"/>
      <c r="FP120" s="687"/>
      <c r="FQ120" s="687"/>
      <c r="FR120" s="687"/>
      <c r="FS120" s="687"/>
      <c r="FT120" s="687"/>
      <c r="FU120" s="687"/>
      <c r="FV120" s="687"/>
      <c r="FW120" s="687"/>
      <c r="FX120" s="687"/>
      <c r="FY120" s="687"/>
      <c r="FZ120" s="687"/>
      <c r="GA120" s="687"/>
      <c r="GB120" s="687"/>
      <c r="GC120" s="687"/>
      <c r="GD120" s="687"/>
      <c r="GE120" s="687"/>
      <c r="GF120" s="687"/>
      <c r="GG120" s="687"/>
      <c r="GH120" s="687"/>
      <c r="GI120" s="687"/>
      <c r="GJ120" s="687"/>
      <c r="GK120" s="687"/>
      <c r="GL120" s="687"/>
      <c r="GM120" s="687"/>
      <c r="GN120" s="687"/>
      <c r="GO120" s="687"/>
      <c r="GP120" s="687"/>
      <c r="GQ120" s="687"/>
      <c r="GR120" s="687"/>
      <c r="GS120" s="687"/>
      <c r="GT120" s="687"/>
      <c r="GU120" s="687"/>
      <c r="GV120" s="687"/>
      <c r="GW120" s="687"/>
      <c r="GX120" s="687"/>
      <c r="GY120" s="687"/>
      <c r="GZ120" s="687"/>
      <c r="HA120" s="687"/>
      <c r="HB120" s="687"/>
      <c r="HC120" s="687"/>
      <c r="HD120" s="687"/>
      <c r="HE120" s="687"/>
      <c r="HF120" s="687"/>
      <c r="HG120" s="687"/>
      <c r="HH120" s="687"/>
      <c r="HI120" s="687"/>
      <c r="HJ120" s="687"/>
      <c r="HK120" s="687"/>
      <c r="HL120" s="687"/>
      <c r="HM120" s="687"/>
      <c r="HN120" s="687"/>
      <c r="HO120" s="687"/>
      <c r="HP120" s="687"/>
      <c r="HQ120" s="687"/>
      <c r="HR120" s="687"/>
      <c r="HS120" s="687"/>
      <c r="HT120" s="687"/>
      <c r="HU120" s="687"/>
      <c r="HV120" s="687"/>
      <c r="HW120" s="687"/>
      <c r="HX120" s="687"/>
      <c r="HY120" s="687"/>
      <c r="HZ120" s="687"/>
      <c r="IA120" s="687"/>
      <c r="IB120" s="687"/>
      <c r="IC120" s="687"/>
      <c r="ID120" s="687"/>
      <c r="IE120" s="687"/>
      <c r="IF120" s="687"/>
      <c r="IG120" s="687"/>
      <c r="IH120" s="687"/>
      <c r="II120" s="687"/>
      <c r="IJ120" s="687"/>
      <c r="IK120" s="687"/>
      <c r="IL120" s="687"/>
      <c r="IM120" s="687"/>
      <c r="IN120" s="687"/>
      <c r="IO120" s="687"/>
      <c r="IP120" s="687"/>
      <c r="IQ120" s="687"/>
      <c r="IR120" s="687"/>
      <c r="IS120" s="687"/>
      <c r="IT120" s="687"/>
      <c r="IU120" s="687"/>
      <c r="IV120" s="687"/>
      <c r="IW120" s="687"/>
    </row>
    <row r="121" spans="1:257" s="689" customFormat="1" x14ac:dyDescent="0.25">
      <c r="A121" s="318"/>
      <c r="B121" s="318"/>
      <c r="C121" s="422"/>
      <c r="D121" s="380"/>
      <c r="E121" s="380"/>
      <c r="F121" s="380"/>
      <c r="G121" s="423"/>
      <c r="H121" s="423"/>
      <c r="I121" s="423"/>
      <c r="J121" s="540"/>
      <c r="K121" s="424"/>
      <c r="L121" s="101"/>
      <c r="M121" s="734"/>
      <c r="N121" s="231"/>
      <c r="O121" s="231"/>
      <c r="P121" s="231"/>
      <c r="Q121" s="687"/>
      <c r="R121" s="687"/>
      <c r="S121" s="687"/>
      <c r="T121" s="687"/>
      <c r="U121" s="687"/>
      <c r="V121" s="687"/>
      <c r="W121" s="687"/>
      <c r="X121" s="687"/>
      <c r="Y121" s="687"/>
      <c r="Z121" s="687"/>
      <c r="AA121" s="687"/>
      <c r="AB121" s="687"/>
      <c r="AC121" s="687"/>
      <c r="AD121" s="687"/>
      <c r="AE121" s="687"/>
      <c r="AF121" s="687"/>
      <c r="AG121" s="687"/>
      <c r="AH121" s="687"/>
      <c r="AI121" s="687"/>
      <c r="AJ121" s="687"/>
      <c r="AK121" s="687"/>
      <c r="AL121" s="687"/>
      <c r="AM121" s="687"/>
      <c r="AN121" s="687"/>
      <c r="AO121" s="687"/>
      <c r="AP121" s="687"/>
      <c r="AQ121" s="687"/>
      <c r="AR121" s="687"/>
      <c r="AS121" s="687"/>
      <c r="AT121" s="687"/>
      <c r="AU121" s="687"/>
      <c r="AV121" s="687"/>
      <c r="AW121" s="687"/>
      <c r="AX121" s="687"/>
      <c r="AY121" s="687"/>
      <c r="AZ121" s="687"/>
      <c r="BA121" s="687"/>
      <c r="BB121" s="687"/>
      <c r="BC121" s="687"/>
      <c r="BD121" s="687"/>
      <c r="BE121" s="687"/>
      <c r="BF121" s="687"/>
      <c r="BG121" s="687"/>
      <c r="BH121" s="687"/>
      <c r="BI121" s="687"/>
      <c r="BJ121" s="687"/>
      <c r="BK121" s="687"/>
      <c r="BL121" s="687"/>
      <c r="BM121" s="687"/>
      <c r="BN121" s="687"/>
      <c r="BO121" s="687"/>
      <c r="BP121" s="687"/>
      <c r="BQ121" s="687"/>
      <c r="BR121" s="687"/>
      <c r="BS121" s="687"/>
      <c r="BT121" s="687"/>
      <c r="BU121" s="687"/>
      <c r="BV121" s="687"/>
      <c r="BW121" s="687"/>
      <c r="BX121" s="687"/>
      <c r="BY121" s="687"/>
      <c r="BZ121" s="687"/>
      <c r="CA121" s="687"/>
      <c r="CB121" s="687"/>
      <c r="CC121" s="687"/>
      <c r="CD121" s="687"/>
      <c r="CE121" s="687"/>
      <c r="CF121" s="687"/>
      <c r="CG121" s="687"/>
      <c r="CH121" s="687"/>
      <c r="CI121" s="687"/>
      <c r="CJ121" s="687"/>
      <c r="CK121" s="687"/>
      <c r="CL121" s="687"/>
      <c r="CM121" s="687"/>
      <c r="CN121" s="687"/>
      <c r="CO121" s="687"/>
      <c r="CP121" s="687"/>
      <c r="CQ121" s="687"/>
      <c r="CR121" s="687"/>
      <c r="CS121" s="687"/>
      <c r="CT121" s="687"/>
      <c r="CU121" s="687"/>
      <c r="CV121" s="687"/>
      <c r="CW121" s="687"/>
      <c r="CX121" s="687"/>
      <c r="CY121" s="687"/>
      <c r="CZ121" s="687"/>
      <c r="DA121" s="687"/>
      <c r="DB121" s="687"/>
      <c r="DC121" s="687"/>
      <c r="DD121" s="687"/>
      <c r="DE121" s="687"/>
      <c r="DF121" s="687"/>
      <c r="DG121" s="687"/>
      <c r="DH121" s="687"/>
      <c r="DI121" s="687"/>
      <c r="DJ121" s="687"/>
      <c r="DK121" s="687"/>
      <c r="DL121" s="687"/>
      <c r="DM121" s="687"/>
      <c r="DN121" s="687"/>
      <c r="DO121" s="687"/>
      <c r="DP121" s="687"/>
      <c r="DQ121" s="687"/>
      <c r="DR121" s="687"/>
      <c r="DS121" s="687"/>
      <c r="DT121" s="687"/>
      <c r="DU121" s="687"/>
      <c r="DV121" s="687"/>
      <c r="DW121" s="687"/>
      <c r="DX121" s="687"/>
      <c r="DY121" s="687"/>
      <c r="DZ121" s="687"/>
      <c r="EA121" s="687"/>
      <c r="EB121" s="687"/>
      <c r="EC121" s="687"/>
      <c r="ED121" s="687"/>
      <c r="EE121" s="687"/>
      <c r="EF121" s="687"/>
      <c r="EG121" s="687"/>
      <c r="EH121" s="687"/>
      <c r="EI121" s="687"/>
      <c r="EJ121" s="687"/>
      <c r="EK121" s="687"/>
      <c r="EL121" s="687"/>
      <c r="EM121" s="687"/>
      <c r="EN121" s="687"/>
      <c r="EO121" s="687"/>
      <c r="EP121" s="687"/>
      <c r="EQ121" s="687"/>
      <c r="ER121" s="687"/>
      <c r="ES121" s="687"/>
      <c r="ET121" s="687"/>
      <c r="EU121" s="687"/>
      <c r="EV121" s="687"/>
      <c r="EW121" s="687"/>
      <c r="EX121" s="687"/>
      <c r="EY121" s="687"/>
      <c r="EZ121" s="687"/>
      <c r="FA121" s="687"/>
      <c r="FB121" s="687"/>
      <c r="FC121" s="687"/>
      <c r="FD121" s="687"/>
      <c r="FE121" s="687"/>
      <c r="FF121" s="687"/>
      <c r="FG121" s="687"/>
      <c r="FH121" s="687"/>
      <c r="FI121" s="687"/>
      <c r="FJ121" s="687"/>
      <c r="FK121" s="687"/>
      <c r="FL121" s="687"/>
      <c r="FM121" s="687"/>
      <c r="FN121" s="687"/>
      <c r="FO121" s="687"/>
      <c r="FP121" s="687"/>
      <c r="FQ121" s="687"/>
      <c r="FR121" s="687"/>
      <c r="FS121" s="687"/>
      <c r="FT121" s="687"/>
      <c r="FU121" s="687"/>
      <c r="FV121" s="687"/>
      <c r="FW121" s="687"/>
      <c r="FX121" s="687"/>
      <c r="FY121" s="687"/>
      <c r="FZ121" s="687"/>
      <c r="GA121" s="687"/>
      <c r="GB121" s="687"/>
      <c r="GC121" s="687"/>
      <c r="GD121" s="687"/>
      <c r="GE121" s="687"/>
      <c r="GF121" s="687"/>
      <c r="GG121" s="687"/>
      <c r="GH121" s="687"/>
      <c r="GI121" s="687"/>
      <c r="GJ121" s="687"/>
      <c r="GK121" s="687"/>
      <c r="GL121" s="687"/>
      <c r="GM121" s="687"/>
      <c r="GN121" s="687"/>
      <c r="GO121" s="687"/>
      <c r="GP121" s="687"/>
      <c r="GQ121" s="687"/>
      <c r="GR121" s="687"/>
      <c r="GS121" s="687"/>
      <c r="GT121" s="687"/>
      <c r="GU121" s="687"/>
      <c r="GV121" s="687"/>
      <c r="GW121" s="687"/>
      <c r="GX121" s="687"/>
      <c r="GY121" s="687"/>
      <c r="GZ121" s="687"/>
      <c r="HA121" s="687"/>
      <c r="HB121" s="687"/>
      <c r="HC121" s="687"/>
      <c r="HD121" s="687"/>
      <c r="HE121" s="687"/>
      <c r="HF121" s="687"/>
      <c r="HG121" s="687"/>
      <c r="HH121" s="687"/>
      <c r="HI121" s="687"/>
      <c r="HJ121" s="687"/>
      <c r="HK121" s="687"/>
      <c r="HL121" s="687"/>
      <c r="HM121" s="687"/>
      <c r="HN121" s="687"/>
      <c r="HO121" s="687"/>
      <c r="HP121" s="687"/>
      <c r="HQ121" s="687"/>
      <c r="HR121" s="687"/>
      <c r="HS121" s="687"/>
      <c r="HT121" s="687"/>
      <c r="HU121" s="687"/>
      <c r="HV121" s="687"/>
      <c r="HW121" s="687"/>
      <c r="HX121" s="687"/>
      <c r="HY121" s="687"/>
      <c r="HZ121" s="687"/>
      <c r="IA121" s="687"/>
      <c r="IB121" s="687"/>
      <c r="IC121" s="687"/>
      <c r="ID121" s="687"/>
      <c r="IE121" s="687"/>
      <c r="IF121" s="687"/>
      <c r="IG121" s="687"/>
      <c r="IH121" s="687"/>
      <c r="II121" s="687"/>
      <c r="IJ121" s="687"/>
      <c r="IK121" s="687"/>
      <c r="IL121" s="687"/>
      <c r="IM121" s="687"/>
      <c r="IN121" s="687"/>
      <c r="IO121" s="687"/>
      <c r="IP121" s="687"/>
      <c r="IQ121" s="687"/>
      <c r="IR121" s="687"/>
      <c r="IS121" s="687"/>
      <c r="IT121" s="687"/>
      <c r="IU121" s="687"/>
      <c r="IV121" s="687"/>
      <c r="IW121" s="687"/>
    </row>
    <row r="122" spans="1:257" s="689" customFormat="1" ht="21.75" customHeight="1" x14ac:dyDescent="0.25">
      <c r="A122" s="735"/>
      <c r="B122" s="254" t="s">
        <v>210</v>
      </c>
      <c r="C122" s="1080" t="s">
        <v>524</v>
      </c>
      <c r="D122" s="1081"/>
      <c r="E122" s="426"/>
      <c r="F122" s="380"/>
      <c r="G122" s="427"/>
      <c r="H122" s="427"/>
      <c r="I122" s="427"/>
      <c r="J122" s="540"/>
      <c r="K122" s="424"/>
      <c r="L122" s="101"/>
      <c r="M122" s="694">
        <f>SUM(L123:L126)/4</f>
        <v>0.86</v>
      </c>
      <c r="N122" s="231"/>
      <c r="O122" s="231"/>
      <c r="P122" s="231"/>
      <c r="Q122" s="687"/>
      <c r="R122" s="687"/>
      <c r="S122" s="687"/>
      <c r="T122" s="687"/>
      <c r="U122" s="687"/>
      <c r="V122" s="687"/>
      <c r="W122" s="687"/>
      <c r="X122" s="687"/>
      <c r="Y122" s="687"/>
      <c r="Z122" s="687"/>
      <c r="AA122" s="687"/>
      <c r="AB122" s="687"/>
      <c r="AC122" s="687"/>
      <c r="AD122" s="687"/>
      <c r="AE122" s="687"/>
      <c r="AF122" s="687"/>
      <c r="AG122" s="687"/>
      <c r="AH122" s="687"/>
      <c r="AI122" s="687"/>
      <c r="AJ122" s="687"/>
      <c r="AK122" s="687"/>
      <c r="AL122" s="687"/>
      <c r="AM122" s="687"/>
      <c r="AN122" s="687"/>
      <c r="AO122" s="687"/>
      <c r="AP122" s="687"/>
      <c r="AQ122" s="687"/>
      <c r="AR122" s="687"/>
      <c r="AS122" s="687"/>
      <c r="AT122" s="687"/>
      <c r="AU122" s="687"/>
      <c r="AV122" s="687"/>
      <c r="AW122" s="687"/>
      <c r="AX122" s="687"/>
      <c r="AY122" s="687"/>
      <c r="AZ122" s="687"/>
      <c r="BA122" s="687"/>
      <c r="BB122" s="687"/>
      <c r="BC122" s="687"/>
      <c r="BD122" s="687"/>
      <c r="BE122" s="687"/>
      <c r="BF122" s="687"/>
      <c r="BG122" s="687"/>
      <c r="BH122" s="687"/>
      <c r="BI122" s="687"/>
      <c r="BJ122" s="687"/>
      <c r="BK122" s="687"/>
      <c r="BL122" s="687"/>
      <c r="BM122" s="687"/>
      <c r="BN122" s="687"/>
      <c r="BO122" s="687"/>
      <c r="BP122" s="687"/>
      <c r="BQ122" s="687"/>
      <c r="BR122" s="687"/>
      <c r="BS122" s="687"/>
      <c r="BT122" s="687"/>
      <c r="BU122" s="687"/>
      <c r="BV122" s="687"/>
      <c r="BW122" s="687"/>
      <c r="BX122" s="687"/>
      <c r="BY122" s="687"/>
      <c r="BZ122" s="687"/>
      <c r="CA122" s="687"/>
      <c r="CB122" s="687"/>
      <c r="CC122" s="687"/>
      <c r="CD122" s="687"/>
      <c r="CE122" s="687"/>
      <c r="CF122" s="687"/>
      <c r="CG122" s="687"/>
      <c r="CH122" s="687"/>
      <c r="CI122" s="687"/>
      <c r="CJ122" s="687"/>
      <c r="CK122" s="687"/>
      <c r="CL122" s="687"/>
      <c r="CM122" s="687"/>
      <c r="CN122" s="687"/>
      <c r="CO122" s="687"/>
      <c r="CP122" s="687"/>
      <c r="CQ122" s="687"/>
      <c r="CR122" s="687"/>
      <c r="CS122" s="687"/>
      <c r="CT122" s="687"/>
      <c r="CU122" s="687"/>
      <c r="CV122" s="687"/>
      <c r="CW122" s="687"/>
      <c r="CX122" s="687"/>
      <c r="CY122" s="687"/>
      <c r="CZ122" s="687"/>
      <c r="DA122" s="687"/>
      <c r="DB122" s="687"/>
      <c r="DC122" s="687"/>
      <c r="DD122" s="687"/>
      <c r="DE122" s="687"/>
      <c r="DF122" s="687"/>
      <c r="DG122" s="687"/>
      <c r="DH122" s="687"/>
      <c r="DI122" s="687"/>
      <c r="DJ122" s="687"/>
      <c r="DK122" s="687"/>
      <c r="DL122" s="687"/>
      <c r="DM122" s="687"/>
      <c r="DN122" s="687"/>
      <c r="DO122" s="687"/>
      <c r="DP122" s="687"/>
      <c r="DQ122" s="687"/>
      <c r="DR122" s="687"/>
      <c r="DS122" s="687"/>
      <c r="DT122" s="687"/>
      <c r="DU122" s="687"/>
      <c r="DV122" s="687"/>
      <c r="DW122" s="687"/>
      <c r="DX122" s="687"/>
      <c r="DY122" s="687"/>
      <c r="DZ122" s="687"/>
      <c r="EA122" s="687"/>
      <c r="EB122" s="687"/>
      <c r="EC122" s="687"/>
      <c r="ED122" s="687"/>
      <c r="EE122" s="687"/>
      <c r="EF122" s="687"/>
      <c r="EG122" s="687"/>
      <c r="EH122" s="687"/>
      <c r="EI122" s="687"/>
      <c r="EJ122" s="687"/>
      <c r="EK122" s="687"/>
      <c r="EL122" s="687"/>
      <c r="EM122" s="687"/>
      <c r="EN122" s="687"/>
      <c r="EO122" s="687"/>
      <c r="EP122" s="687"/>
      <c r="EQ122" s="687"/>
      <c r="ER122" s="687"/>
      <c r="ES122" s="687"/>
      <c r="ET122" s="687"/>
      <c r="EU122" s="687"/>
      <c r="EV122" s="687"/>
      <c r="EW122" s="687"/>
      <c r="EX122" s="687"/>
      <c r="EY122" s="687"/>
      <c r="EZ122" s="687"/>
      <c r="FA122" s="687"/>
      <c r="FB122" s="687"/>
      <c r="FC122" s="687"/>
      <c r="FD122" s="687"/>
      <c r="FE122" s="687"/>
      <c r="FF122" s="687"/>
      <c r="FG122" s="687"/>
      <c r="FH122" s="687"/>
      <c r="FI122" s="687"/>
      <c r="FJ122" s="687"/>
      <c r="FK122" s="687"/>
      <c r="FL122" s="687"/>
      <c r="FM122" s="687"/>
      <c r="FN122" s="687"/>
      <c r="FO122" s="687"/>
      <c r="FP122" s="687"/>
      <c r="FQ122" s="687"/>
      <c r="FR122" s="687"/>
      <c r="FS122" s="687"/>
      <c r="FT122" s="687"/>
      <c r="FU122" s="687"/>
      <c r="FV122" s="687"/>
      <c r="FW122" s="687"/>
      <c r="FX122" s="687"/>
      <c r="FY122" s="687"/>
      <c r="FZ122" s="687"/>
      <c r="GA122" s="687"/>
      <c r="GB122" s="687"/>
      <c r="GC122" s="687"/>
      <c r="GD122" s="687"/>
      <c r="GE122" s="687"/>
      <c r="GF122" s="687"/>
      <c r="GG122" s="687"/>
      <c r="GH122" s="687"/>
      <c r="GI122" s="687"/>
      <c r="GJ122" s="687"/>
      <c r="GK122" s="687"/>
      <c r="GL122" s="687"/>
      <c r="GM122" s="687"/>
      <c r="GN122" s="687"/>
      <c r="GO122" s="687"/>
      <c r="GP122" s="687"/>
      <c r="GQ122" s="687"/>
      <c r="GR122" s="687"/>
      <c r="GS122" s="687"/>
      <c r="GT122" s="687"/>
      <c r="GU122" s="687"/>
      <c r="GV122" s="687"/>
      <c r="GW122" s="687"/>
      <c r="GX122" s="687"/>
      <c r="GY122" s="687"/>
      <c r="GZ122" s="687"/>
      <c r="HA122" s="687"/>
      <c r="HB122" s="687"/>
      <c r="HC122" s="687"/>
      <c r="HD122" s="687"/>
      <c r="HE122" s="687"/>
      <c r="HF122" s="687"/>
      <c r="HG122" s="687"/>
      <c r="HH122" s="687"/>
      <c r="HI122" s="687"/>
      <c r="HJ122" s="687"/>
      <c r="HK122" s="687"/>
      <c r="HL122" s="687"/>
      <c r="HM122" s="687"/>
      <c r="HN122" s="687"/>
      <c r="HO122" s="687"/>
      <c r="HP122" s="687"/>
      <c r="HQ122" s="687"/>
      <c r="HR122" s="687"/>
      <c r="HS122" s="687"/>
      <c r="HT122" s="687"/>
      <c r="HU122" s="687"/>
      <c r="HV122" s="687"/>
      <c r="HW122" s="687"/>
      <c r="HX122" s="687"/>
      <c r="HY122" s="687"/>
      <c r="HZ122" s="687"/>
      <c r="IA122" s="687"/>
      <c r="IB122" s="687"/>
      <c r="IC122" s="687"/>
      <c r="ID122" s="687"/>
      <c r="IE122" s="687"/>
      <c r="IF122" s="687"/>
      <c r="IG122" s="687"/>
      <c r="IH122" s="687"/>
      <c r="II122" s="687"/>
      <c r="IJ122" s="687"/>
      <c r="IK122" s="687"/>
      <c r="IL122" s="687"/>
      <c r="IM122" s="687"/>
      <c r="IN122" s="687"/>
      <c r="IO122" s="687"/>
      <c r="IP122" s="687"/>
      <c r="IQ122" s="687"/>
      <c r="IR122" s="687"/>
      <c r="IS122" s="687"/>
      <c r="IT122" s="687"/>
      <c r="IU122" s="687"/>
      <c r="IV122" s="687"/>
      <c r="IW122" s="687"/>
    </row>
    <row r="123" spans="1:257" s="689" customFormat="1" ht="108" x14ac:dyDescent="0.25">
      <c r="A123" s="735"/>
      <c r="B123" s="254"/>
      <c r="C123" s="96" t="s">
        <v>525</v>
      </c>
      <c r="D123" s="96" t="s">
        <v>526</v>
      </c>
      <c r="E123" s="96" t="s">
        <v>527</v>
      </c>
      <c r="F123" s="96" t="s">
        <v>528</v>
      </c>
      <c r="G123" s="328" t="s">
        <v>529</v>
      </c>
      <c r="H123" s="428">
        <v>511</v>
      </c>
      <c r="I123" s="428">
        <v>511</v>
      </c>
      <c r="J123" s="429">
        <v>1</v>
      </c>
      <c r="K123" s="690">
        <v>493</v>
      </c>
      <c r="L123" s="260">
        <v>0.96399999999999997</v>
      </c>
      <c r="M123" s="726"/>
      <c r="N123" s="219" t="s">
        <v>1025</v>
      </c>
      <c r="O123" s="198" t="s">
        <v>1192</v>
      </c>
      <c r="P123" s="198" t="s">
        <v>1193</v>
      </c>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7"/>
      <c r="AL123" s="687"/>
      <c r="AM123" s="687"/>
      <c r="AN123" s="687"/>
      <c r="AO123" s="687"/>
      <c r="AP123" s="687"/>
      <c r="AQ123" s="687"/>
      <c r="AR123" s="687"/>
      <c r="AS123" s="687"/>
      <c r="AT123" s="687"/>
      <c r="AU123" s="687"/>
      <c r="AV123" s="687"/>
      <c r="AW123" s="687"/>
      <c r="AX123" s="687"/>
      <c r="AY123" s="687"/>
      <c r="AZ123" s="687"/>
      <c r="BA123" s="687"/>
      <c r="BB123" s="687"/>
      <c r="BC123" s="687"/>
      <c r="BD123" s="687"/>
      <c r="BE123" s="687"/>
      <c r="BF123" s="687"/>
      <c r="BG123" s="687"/>
      <c r="BH123" s="687"/>
      <c r="BI123" s="687"/>
      <c r="BJ123" s="687"/>
      <c r="BK123" s="687"/>
      <c r="BL123" s="687"/>
      <c r="BM123" s="687"/>
      <c r="BN123" s="687"/>
      <c r="BO123" s="687"/>
      <c r="BP123" s="687"/>
      <c r="BQ123" s="687"/>
      <c r="BR123" s="687"/>
      <c r="BS123" s="687"/>
      <c r="BT123" s="687"/>
      <c r="BU123" s="687"/>
      <c r="BV123" s="687"/>
      <c r="BW123" s="687"/>
      <c r="BX123" s="687"/>
      <c r="BY123" s="687"/>
      <c r="BZ123" s="687"/>
      <c r="CA123" s="687"/>
      <c r="CB123" s="687"/>
      <c r="CC123" s="687"/>
      <c r="CD123" s="687"/>
      <c r="CE123" s="687"/>
      <c r="CF123" s="687"/>
      <c r="CG123" s="687"/>
      <c r="CH123" s="687"/>
      <c r="CI123" s="687"/>
      <c r="CJ123" s="687"/>
      <c r="CK123" s="687"/>
      <c r="CL123" s="687"/>
      <c r="CM123" s="687"/>
      <c r="CN123" s="687"/>
      <c r="CO123" s="687"/>
      <c r="CP123" s="687"/>
      <c r="CQ123" s="687"/>
      <c r="CR123" s="687"/>
      <c r="CS123" s="687"/>
      <c r="CT123" s="687"/>
      <c r="CU123" s="687"/>
      <c r="CV123" s="687"/>
      <c r="CW123" s="687"/>
      <c r="CX123" s="687"/>
      <c r="CY123" s="687"/>
      <c r="CZ123" s="687"/>
      <c r="DA123" s="687"/>
      <c r="DB123" s="687"/>
      <c r="DC123" s="687"/>
      <c r="DD123" s="687"/>
      <c r="DE123" s="687"/>
      <c r="DF123" s="687"/>
      <c r="DG123" s="687"/>
      <c r="DH123" s="687"/>
      <c r="DI123" s="687"/>
      <c r="DJ123" s="687"/>
      <c r="DK123" s="687"/>
      <c r="DL123" s="687"/>
      <c r="DM123" s="687"/>
      <c r="DN123" s="687"/>
      <c r="DO123" s="687"/>
      <c r="DP123" s="687"/>
      <c r="DQ123" s="687"/>
      <c r="DR123" s="687"/>
      <c r="DS123" s="687"/>
      <c r="DT123" s="687"/>
      <c r="DU123" s="687"/>
      <c r="DV123" s="687"/>
      <c r="DW123" s="687"/>
      <c r="DX123" s="687"/>
      <c r="DY123" s="687"/>
      <c r="DZ123" s="687"/>
      <c r="EA123" s="687"/>
      <c r="EB123" s="687"/>
      <c r="EC123" s="687"/>
      <c r="ED123" s="687"/>
      <c r="EE123" s="687"/>
      <c r="EF123" s="687"/>
      <c r="EG123" s="687"/>
      <c r="EH123" s="687"/>
      <c r="EI123" s="687"/>
      <c r="EJ123" s="687"/>
      <c r="EK123" s="687"/>
      <c r="EL123" s="687"/>
      <c r="EM123" s="687"/>
      <c r="EN123" s="687"/>
      <c r="EO123" s="687"/>
      <c r="EP123" s="687"/>
      <c r="EQ123" s="687"/>
      <c r="ER123" s="687"/>
      <c r="ES123" s="687"/>
      <c r="ET123" s="687"/>
      <c r="EU123" s="687"/>
      <c r="EV123" s="687"/>
      <c r="EW123" s="687"/>
      <c r="EX123" s="687"/>
      <c r="EY123" s="687"/>
      <c r="EZ123" s="687"/>
      <c r="FA123" s="687"/>
      <c r="FB123" s="687"/>
      <c r="FC123" s="687"/>
      <c r="FD123" s="687"/>
      <c r="FE123" s="687"/>
      <c r="FF123" s="687"/>
      <c r="FG123" s="687"/>
      <c r="FH123" s="687"/>
      <c r="FI123" s="687"/>
      <c r="FJ123" s="687"/>
      <c r="FK123" s="687"/>
      <c r="FL123" s="687"/>
      <c r="FM123" s="687"/>
      <c r="FN123" s="687"/>
      <c r="FO123" s="687"/>
      <c r="FP123" s="687"/>
      <c r="FQ123" s="687"/>
      <c r="FR123" s="687"/>
      <c r="FS123" s="687"/>
      <c r="FT123" s="687"/>
      <c r="FU123" s="687"/>
      <c r="FV123" s="687"/>
      <c r="FW123" s="687"/>
      <c r="FX123" s="687"/>
      <c r="FY123" s="687"/>
      <c r="FZ123" s="687"/>
      <c r="GA123" s="687"/>
      <c r="GB123" s="687"/>
      <c r="GC123" s="687"/>
      <c r="GD123" s="687"/>
      <c r="GE123" s="687"/>
      <c r="GF123" s="687"/>
      <c r="GG123" s="687"/>
      <c r="GH123" s="687"/>
      <c r="GI123" s="687"/>
      <c r="GJ123" s="687"/>
      <c r="GK123" s="687"/>
      <c r="GL123" s="687"/>
      <c r="GM123" s="687"/>
      <c r="GN123" s="687"/>
      <c r="GO123" s="687"/>
      <c r="GP123" s="687"/>
      <c r="GQ123" s="687"/>
      <c r="GR123" s="687"/>
      <c r="GS123" s="687"/>
      <c r="GT123" s="687"/>
      <c r="GU123" s="687"/>
      <c r="GV123" s="687"/>
      <c r="GW123" s="687"/>
      <c r="GX123" s="687"/>
      <c r="GY123" s="687"/>
      <c r="GZ123" s="687"/>
      <c r="HA123" s="687"/>
      <c r="HB123" s="687"/>
      <c r="HC123" s="687"/>
      <c r="HD123" s="687"/>
      <c r="HE123" s="687"/>
      <c r="HF123" s="687"/>
      <c r="HG123" s="687"/>
      <c r="HH123" s="687"/>
      <c r="HI123" s="687"/>
      <c r="HJ123" s="687"/>
      <c r="HK123" s="687"/>
      <c r="HL123" s="687"/>
      <c r="HM123" s="687"/>
      <c r="HN123" s="687"/>
      <c r="HO123" s="687"/>
      <c r="HP123" s="687"/>
      <c r="HQ123" s="687"/>
      <c r="HR123" s="687"/>
      <c r="HS123" s="687"/>
      <c r="HT123" s="687"/>
      <c r="HU123" s="687"/>
      <c r="HV123" s="687"/>
      <c r="HW123" s="687"/>
      <c r="HX123" s="687"/>
      <c r="HY123" s="687"/>
      <c r="HZ123" s="687"/>
      <c r="IA123" s="687"/>
      <c r="IB123" s="687"/>
      <c r="IC123" s="687"/>
      <c r="ID123" s="687"/>
      <c r="IE123" s="687"/>
      <c r="IF123" s="687"/>
      <c r="IG123" s="687"/>
      <c r="IH123" s="687"/>
      <c r="II123" s="687"/>
      <c r="IJ123" s="687"/>
      <c r="IK123" s="687"/>
      <c r="IL123" s="687"/>
      <c r="IM123" s="687"/>
      <c r="IN123" s="687"/>
      <c r="IO123" s="687"/>
      <c r="IP123" s="687"/>
      <c r="IQ123" s="687"/>
      <c r="IR123" s="687"/>
      <c r="IS123" s="687"/>
      <c r="IT123" s="687"/>
      <c r="IU123" s="687"/>
      <c r="IV123" s="687"/>
      <c r="IW123" s="687"/>
    </row>
    <row r="124" spans="1:257" s="689" customFormat="1" ht="132" x14ac:dyDescent="0.25">
      <c r="A124" s="735"/>
      <c r="B124" s="254"/>
      <c r="C124" s="96" t="s">
        <v>530</v>
      </c>
      <c r="D124" s="96" t="s">
        <v>657</v>
      </c>
      <c r="E124" s="96" t="s">
        <v>531</v>
      </c>
      <c r="F124" s="96" t="s">
        <v>528</v>
      </c>
      <c r="G124" s="328" t="s">
        <v>532</v>
      </c>
      <c r="H124" s="428">
        <v>511</v>
      </c>
      <c r="I124" s="428">
        <v>511</v>
      </c>
      <c r="J124" s="429">
        <v>1</v>
      </c>
      <c r="K124" s="690">
        <v>493</v>
      </c>
      <c r="L124" s="260">
        <v>0.96</v>
      </c>
      <c r="M124" s="726"/>
      <c r="N124" s="219" t="s">
        <v>1025</v>
      </c>
      <c r="O124" s="198" t="s">
        <v>1192</v>
      </c>
      <c r="P124" s="219" t="s">
        <v>987</v>
      </c>
      <c r="Q124" s="687"/>
      <c r="R124" s="687"/>
      <c r="S124" s="687"/>
      <c r="T124" s="687"/>
      <c r="U124" s="687"/>
      <c r="V124" s="687"/>
      <c r="W124" s="687"/>
      <c r="X124" s="687"/>
      <c r="Y124" s="687"/>
      <c r="Z124" s="687"/>
      <c r="AA124" s="687"/>
      <c r="AB124" s="687"/>
      <c r="AC124" s="687"/>
      <c r="AD124" s="687"/>
      <c r="AE124" s="687"/>
      <c r="AF124" s="687"/>
      <c r="AG124" s="687"/>
      <c r="AH124" s="687"/>
      <c r="AI124" s="687"/>
      <c r="AJ124" s="687"/>
      <c r="AK124" s="687"/>
      <c r="AL124" s="687"/>
      <c r="AM124" s="687"/>
      <c r="AN124" s="687"/>
      <c r="AO124" s="687"/>
      <c r="AP124" s="687"/>
      <c r="AQ124" s="687"/>
      <c r="AR124" s="687"/>
      <c r="AS124" s="687"/>
      <c r="AT124" s="687"/>
      <c r="AU124" s="687"/>
      <c r="AV124" s="687"/>
      <c r="AW124" s="687"/>
      <c r="AX124" s="687"/>
      <c r="AY124" s="687"/>
      <c r="AZ124" s="687"/>
      <c r="BA124" s="687"/>
      <c r="BB124" s="687"/>
      <c r="BC124" s="687"/>
      <c r="BD124" s="687"/>
      <c r="BE124" s="687"/>
      <c r="BF124" s="687"/>
      <c r="BG124" s="687"/>
      <c r="BH124" s="687"/>
      <c r="BI124" s="687"/>
      <c r="BJ124" s="687"/>
      <c r="BK124" s="687"/>
      <c r="BL124" s="687"/>
      <c r="BM124" s="687"/>
      <c r="BN124" s="687"/>
      <c r="BO124" s="687"/>
      <c r="BP124" s="687"/>
      <c r="BQ124" s="687"/>
      <c r="BR124" s="687"/>
      <c r="BS124" s="687"/>
      <c r="BT124" s="687"/>
      <c r="BU124" s="687"/>
      <c r="BV124" s="687"/>
      <c r="BW124" s="687"/>
      <c r="BX124" s="687"/>
      <c r="BY124" s="687"/>
      <c r="BZ124" s="687"/>
      <c r="CA124" s="687"/>
      <c r="CB124" s="687"/>
      <c r="CC124" s="687"/>
      <c r="CD124" s="687"/>
      <c r="CE124" s="687"/>
      <c r="CF124" s="687"/>
      <c r="CG124" s="687"/>
      <c r="CH124" s="687"/>
      <c r="CI124" s="687"/>
      <c r="CJ124" s="687"/>
      <c r="CK124" s="687"/>
      <c r="CL124" s="687"/>
      <c r="CM124" s="687"/>
      <c r="CN124" s="687"/>
      <c r="CO124" s="687"/>
      <c r="CP124" s="687"/>
      <c r="CQ124" s="687"/>
      <c r="CR124" s="687"/>
      <c r="CS124" s="687"/>
      <c r="CT124" s="687"/>
      <c r="CU124" s="687"/>
      <c r="CV124" s="687"/>
      <c r="CW124" s="687"/>
      <c r="CX124" s="687"/>
      <c r="CY124" s="687"/>
      <c r="CZ124" s="687"/>
      <c r="DA124" s="687"/>
      <c r="DB124" s="687"/>
      <c r="DC124" s="687"/>
      <c r="DD124" s="687"/>
      <c r="DE124" s="687"/>
      <c r="DF124" s="687"/>
      <c r="DG124" s="687"/>
      <c r="DH124" s="687"/>
      <c r="DI124" s="687"/>
      <c r="DJ124" s="687"/>
      <c r="DK124" s="687"/>
      <c r="DL124" s="687"/>
      <c r="DM124" s="687"/>
      <c r="DN124" s="687"/>
      <c r="DO124" s="687"/>
      <c r="DP124" s="687"/>
      <c r="DQ124" s="687"/>
      <c r="DR124" s="687"/>
      <c r="DS124" s="687"/>
      <c r="DT124" s="687"/>
      <c r="DU124" s="687"/>
      <c r="DV124" s="687"/>
      <c r="DW124" s="687"/>
      <c r="DX124" s="687"/>
      <c r="DY124" s="687"/>
      <c r="DZ124" s="687"/>
      <c r="EA124" s="687"/>
      <c r="EB124" s="687"/>
      <c r="EC124" s="687"/>
      <c r="ED124" s="687"/>
      <c r="EE124" s="687"/>
      <c r="EF124" s="687"/>
      <c r="EG124" s="687"/>
      <c r="EH124" s="687"/>
      <c r="EI124" s="687"/>
      <c r="EJ124" s="687"/>
      <c r="EK124" s="687"/>
      <c r="EL124" s="687"/>
      <c r="EM124" s="687"/>
      <c r="EN124" s="687"/>
      <c r="EO124" s="687"/>
      <c r="EP124" s="687"/>
      <c r="EQ124" s="687"/>
      <c r="ER124" s="687"/>
      <c r="ES124" s="687"/>
      <c r="ET124" s="687"/>
      <c r="EU124" s="687"/>
      <c r="EV124" s="687"/>
      <c r="EW124" s="687"/>
      <c r="EX124" s="687"/>
      <c r="EY124" s="687"/>
      <c r="EZ124" s="687"/>
      <c r="FA124" s="687"/>
      <c r="FB124" s="687"/>
      <c r="FC124" s="687"/>
      <c r="FD124" s="687"/>
      <c r="FE124" s="687"/>
      <c r="FF124" s="687"/>
      <c r="FG124" s="687"/>
      <c r="FH124" s="687"/>
      <c r="FI124" s="687"/>
      <c r="FJ124" s="687"/>
      <c r="FK124" s="687"/>
      <c r="FL124" s="687"/>
      <c r="FM124" s="687"/>
      <c r="FN124" s="687"/>
      <c r="FO124" s="687"/>
      <c r="FP124" s="687"/>
      <c r="FQ124" s="687"/>
      <c r="FR124" s="687"/>
      <c r="FS124" s="687"/>
      <c r="FT124" s="687"/>
      <c r="FU124" s="687"/>
      <c r="FV124" s="687"/>
      <c r="FW124" s="687"/>
      <c r="FX124" s="687"/>
      <c r="FY124" s="687"/>
      <c r="FZ124" s="687"/>
      <c r="GA124" s="687"/>
      <c r="GB124" s="687"/>
      <c r="GC124" s="687"/>
      <c r="GD124" s="687"/>
      <c r="GE124" s="687"/>
      <c r="GF124" s="687"/>
      <c r="GG124" s="687"/>
      <c r="GH124" s="687"/>
      <c r="GI124" s="687"/>
      <c r="GJ124" s="687"/>
      <c r="GK124" s="687"/>
      <c r="GL124" s="687"/>
      <c r="GM124" s="687"/>
      <c r="GN124" s="687"/>
      <c r="GO124" s="687"/>
      <c r="GP124" s="687"/>
      <c r="GQ124" s="687"/>
      <c r="GR124" s="687"/>
      <c r="GS124" s="687"/>
      <c r="GT124" s="687"/>
      <c r="GU124" s="687"/>
      <c r="GV124" s="687"/>
      <c r="GW124" s="687"/>
      <c r="GX124" s="687"/>
      <c r="GY124" s="687"/>
      <c r="GZ124" s="687"/>
      <c r="HA124" s="687"/>
      <c r="HB124" s="687"/>
      <c r="HC124" s="687"/>
      <c r="HD124" s="687"/>
      <c r="HE124" s="687"/>
      <c r="HF124" s="687"/>
      <c r="HG124" s="687"/>
      <c r="HH124" s="687"/>
      <c r="HI124" s="687"/>
      <c r="HJ124" s="687"/>
      <c r="HK124" s="687"/>
      <c r="HL124" s="687"/>
      <c r="HM124" s="687"/>
      <c r="HN124" s="687"/>
      <c r="HO124" s="687"/>
      <c r="HP124" s="687"/>
      <c r="HQ124" s="687"/>
      <c r="HR124" s="687"/>
      <c r="HS124" s="687"/>
      <c r="HT124" s="687"/>
      <c r="HU124" s="687"/>
      <c r="HV124" s="687"/>
      <c r="HW124" s="687"/>
      <c r="HX124" s="687"/>
      <c r="HY124" s="687"/>
      <c r="HZ124" s="687"/>
      <c r="IA124" s="687"/>
      <c r="IB124" s="687"/>
      <c r="IC124" s="687"/>
      <c r="ID124" s="687"/>
      <c r="IE124" s="687"/>
      <c r="IF124" s="687"/>
      <c r="IG124" s="687"/>
      <c r="IH124" s="687"/>
      <c r="II124" s="687"/>
      <c r="IJ124" s="687"/>
      <c r="IK124" s="687"/>
      <c r="IL124" s="687"/>
      <c r="IM124" s="687"/>
      <c r="IN124" s="687"/>
      <c r="IO124" s="687"/>
      <c r="IP124" s="687"/>
      <c r="IQ124" s="687"/>
      <c r="IR124" s="687"/>
      <c r="IS124" s="687"/>
      <c r="IT124" s="687"/>
      <c r="IU124" s="687"/>
      <c r="IV124" s="687"/>
      <c r="IW124" s="687"/>
    </row>
    <row r="125" spans="1:257" s="689" customFormat="1" ht="168" x14ac:dyDescent="0.25">
      <c r="A125" s="735"/>
      <c r="B125" s="254"/>
      <c r="C125" s="96" t="s">
        <v>533</v>
      </c>
      <c r="D125" s="96" t="s">
        <v>534</v>
      </c>
      <c r="E125" s="96" t="s">
        <v>535</v>
      </c>
      <c r="F125" s="96" t="s">
        <v>536</v>
      </c>
      <c r="G125" s="328" t="s">
        <v>532</v>
      </c>
      <c r="H125" s="428">
        <v>77</v>
      </c>
      <c r="I125" s="428">
        <v>77</v>
      </c>
      <c r="J125" s="429">
        <v>1</v>
      </c>
      <c r="K125" s="690">
        <v>41</v>
      </c>
      <c r="L125" s="260">
        <v>0.53200000000000003</v>
      </c>
      <c r="M125" s="715"/>
      <c r="N125" s="219" t="s">
        <v>1025</v>
      </c>
      <c r="O125" s="198" t="s">
        <v>1192</v>
      </c>
      <c r="P125" s="219" t="s">
        <v>988</v>
      </c>
      <c r="Q125" s="687"/>
      <c r="R125" s="687"/>
      <c r="S125" s="687"/>
      <c r="T125" s="687"/>
      <c r="U125" s="687"/>
      <c r="V125" s="687"/>
      <c r="W125" s="687"/>
      <c r="X125" s="687"/>
      <c r="Y125" s="687"/>
      <c r="Z125" s="687"/>
      <c r="AA125" s="687"/>
      <c r="AB125" s="687"/>
      <c r="AC125" s="687"/>
      <c r="AD125" s="687"/>
      <c r="AE125" s="687"/>
      <c r="AF125" s="687"/>
      <c r="AG125" s="687"/>
      <c r="AH125" s="687"/>
      <c r="AI125" s="687"/>
      <c r="AJ125" s="687"/>
      <c r="AK125" s="687"/>
      <c r="AL125" s="687"/>
      <c r="AM125" s="687"/>
      <c r="AN125" s="687"/>
      <c r="AO125" s="687"/>
      <c r="AP125" s="687"/>
      <c r="AQ125" s="687"/>
      <c r="AR125" s="687"/>
      <c r="AS125" s="687"/>
      <c r="AT125" s="687"/>
      <c r="AU125" s="687"/>
      <c r="AV125" s="687"/>
      <c r="AW125" s="687"/>
      <c r="AX125" s="687"/>
      <c r="AY125" s="687"/>
      <c r="AZ125" s="687"/>
      <c r="BA125" s="687"/>
      <c r="BB125" s="687"/>
      <c r="BC125" s="687"/>
      <c r="BD125" s="687"/>
      <c r="BE125" s="687"/>
      <c r="BF125" s="687"/>
      <c r="BG125" s="687"/>
      <c r="BH125" s="687"/>
      <c r="BI125" s="687"/>
      <c r="BJ125" s="687"/>
      <c r="BK125" s="687"/>
      <c r="BL125" s="687"/>
      <c r="BM125" s="687"/>
      <c r="BN125" s="687"/>
      <c r="BO125" s="687"/>
      <c r="BP125" s="687"/>
      <c r="BQ125" s="687"/>
      <c r="BR125" s="687"/>
      <c r="BS125" s="687"/>
      <c r="BT125" s="687"/>
      <c r="BU125" s="687"/>
      <c r="BV125" s="687"/>
      <c r="BW125" s="687"/>
      <c r="BX125" s="687"/>
      <c r="BY125" s="687"/>
      <c r="BZ125" s="687"/>
      <c r="CA125" s="687"/>
      <c r="CB125" s="687"/>
      <c r="CC125" s="687"/>
      <c r="CD125" s="687"/>
      <c r="CE125" s="687"/>
      <c r="CF125" s="687"/>
      <c r="CG125" s="687"/>
      <c r="CH125" s="687"/>
      <c r="CI125" s="687"/>
      <c r="CJ125" s="687"/>
      <c r="CK125" s="687"/>
      <c r="CL125" s="687"/>
      <c r="CM125" s="687"/>
      <c r="CN125" s="687"/>
      <c r="CO125" s="687"/>
      <c r="CP125" s="687"/>
      <c r="CQ125" s="687"/>
      <c r="CR125" s="687"/>
      <c r="CS125" s="687"/>
      <c r="CT125" s="687"/>
      <c r="CU125" s="687"/>
      <c r="CV125" s="687"/>
      <c r="CW125" s="687"/>
      <c r="CX125" s="687"/>
      <c r="CY125" s="687"/>
      <c r="CZ125" s="687"/>
      <c r="DA125" s="687"/>
      <c r="DB125" s="687"/>
      <c r="DC125" s="687"/>
      <c r="DD125" s="687"/>
      <c r="DE125" s="687"/>
      <c r="DF125" s="687"/>
      <c r="DG125" s="687"/>
      <c r="DH125" s="687"/>
      <c r="DI125" s="687"/>
      <c r="DJ125" s="687"/>
      <c r="DK125" s="687"/>
      <c r="DL125" s="687"/>
      <c r="DM125" s="687"/>
      <c r="DN125" s="687"/>
      <c r="DO125" s="687"/>
      <c r="DP125" s="687"/>
      <c r="DQ125" s="687"/>
      <c r="DR125" s="687"/>
      <c r="DS125" s="687"/>
      <c r="DT125" s="687"/>
      <c r="DU125" s="687"/>
      <c r="DV125" s="687"/>
      <c r="DW125" s="687"/>
      <c r="DX125" s="687"/>
      <c r="DY125" s="687"/>
      <c r="DZ125" s="687"/>
      <c r="EA125" s="687"/>
      <c r="EB125" s="687"/>
      <c r="EC125" s="687"/>
      <c r="ED125" s="687"/>
      <c r="EE125" s="687"/>
      <c r="EF125" s="687"/>
      <c r="EG125" s="687"/>
      <c r="EH125" s="687"/>
      <c r="EI125" s="687"/>
      <c r="EJ125" s="687"/>
      <c r="EK125" s="687"/>
      <c r="EL125" s="687"/>
      <c r="EM125" s="687"/>
      <c r="EN125" s="687"/>
      <c r="EO125" s="687"/>
      <c r="EP125" s="687"/>
      <c r="EQ125" s="687"/>
      <c r="ER125" s="687"/>
      <c r="ES125" s="687"/>
      <c r="ET125" s="687"/>
      <c r="EU125" s="687"/>
      <c r="EV125" s="687"/>
      <c r="EW125" s="687"/>
      <c r="EX125" s="687"/>
      <c r="EY125" s="687"/>
      <c r="EZ125" s="687"/>
      <c r="FA125" s="687"/>
      <c r="FB125" s="687"/>
      <c r="FC125" s="687"/>
      <c r="FD125" s="687"/>
      <c r="FE125" s="687"/>
      <c r="FF125" s="687"/>
      <c r="FG125" s="687"/>
      <c r="FH125" s="687"/>
      <c r="FI125" s="687"/>
      <c r="FJ125" s="687"/>
      <c r="FK125" s="687"/>
      <c r="FL125" s="687"/>
      <c r="FM125" s="687"/>
      <c r="FN125" s="687"/>
      <c r="FO125" s="687"/>
      <c r="FP125" s="687"/>
      <c r="FQ125" s="687"/>
      <c r="FR125" s="687"/>
      <c r="FS125" s="687"/>
      <c r="FT125" s="687"/>
      <c r="FU125" s="687"/>
      <c r="FV125" s="687"/>
      <c r="FW125" s="687"/>
      <c r="FX125" s="687"/>
      <c r="FY125" s="687"/>
      <c r="FZ125" s="687"/>
      <c r="GA125" s="687"/>
      <c r="GB125" s="687"/>
      <c r="GC125" s="687"/>
      <c r="GD125" s="687"/>
      <c r="GE125" s="687"/>
      <c r="GF125" s="687"/>
      <c r="GG125" s="687"/>
      <c r="GH125" s="687"/>
      <c r="GI125" s="687"/>
      <c r="GJ125" s="687"/>
      <c r="GK125" s="687"/>
      <c r="GL125" s="687"/>
      <c r="GM125" s="687"/>
      <c r="GN125" s="687"/>
      <c r="GO125" s="687"/>
      <c r="GP125" s="687"/>
      <c r="GQ125" s="687"/>
      <c r="GR125" s="687"/>
      <c r="GS125" s="687"/>
      <c r="GT125" s="687"/>
      <c r="GU125" s="687"/>
      <c r="GV125" s="687"/>
      <c r="GW125" s="687"/>
      <c r="GX125" s="687"/>
      <c r="GY125" s="687"/>
      <c r="GZ125" s="687"/>
      <c r="HA125" s="687"/>
      <c r="HB125" s="687"/>
      <c r="HC125" s="687"/>
      <c r="HD125" s="687"/>
      <c r="HE125" s="687"/>
      <c r="HF125" s="687"/>
      <c r="HG125" s="687"/>
      <c r="HH125" s="687"/>
      <c r="HI125" s="687"/>
      <c r="HJ125" s="687"/>
      <c r="HK125" s="687"/>
      <c r="HL125" s="687"/>
      <c r="HM125" s="687"/>
      <c r="HN125" s="687"/>
      <c r="HO125" s="687"/>
      <c r="HP125" s="687"/>
      <c r="HQ125" s="687"/>
      <c r="HR125" s="687"/>
      <c r="HS125" s="687"/>
      <c r="HT125" s="687"/>
      <c r="HU125" s="687"/>
      <c r="HV125" s="687"/>
      <c r="HW125" s="687"/>
      <c r="HX125" s="687"/>
      <c r="HY125" s="687"/>
      <c r="HZ125" s="687"/>
      <c r="IA125" s="687"/>
      <c r="IB125" s="687"/>
      <c r="IC125" s="687"/>
      <c r="ID125" s="687"/>
      <c r="IE125" s="687"/>
      <c r="IF125" s="687"/>
      <c r="IG125" s="687"/>
      <c r="IH125" s="687"/>
      <c r="II125" s="687"/>
      <c r="IJ125" s="687"/>
      <c r="IK125" s="687"/>
      <c r="IL125" s="687"/>
      <c r="IM125" s="687"/>
      <c r="IN125" s="687"/>
      <c r="IO125" s="687"/>
      <c r="IP125" s="687"/>
      <c r="IQ125" s="687"/>
      <c r="IR125" s="687"/>
      <c r="IS125" s="687"/>
      <c r="IT125" s="687"/>
      <c r="IU125" s="687"/>
      <c r="IV125" s="687"/>
      <c r="IW125" s="687"/>
    </row>
    <row r="126" spans="1:257" s="689" customFormat="1" ht="144" x14ac:dyDescent="0.25">
      <c r="A126" s="735"/>
      <c r="B126" s="254"/>
      <c r="C126" s="96" t="s">
        <v>537</v>
      </c>
      <c r="D126" s="96" t="s">
        <v>538</v>
      </c>
      <c r="E126" s="96" t="s">
        <v>539</v>
      </c>
      <c r="F126" s="96" t="s">
        <v>540</v>
      </c>
      <c r="G126" s="328" t="s">
        <v>731</v>
      </c>
      <c r="H126" s="428">
        <v>507</v>
      </c>
      <c r="I126" s="428">
        <v>507</v>
      </c>
      <c r="J126" s="429">
        <v>1</v>
      </c>
      <c r="K126" s="690">
        <v>499</v>
      </c>
      <c r="L126" s="260">
        <v>0.98399999999999999</v>
      </c>
      <c r="M126" s="715"/>
      <c r="N126" s="219" t="s">
        <v>1025</v>
      </c>
      <c r="O126" s="219" t="s">
        <v>989</v>
      </c>
      <c r="P126" s="219" t="s">
        <v>990</v>
      </c>
      <c r="Q126" s="687"/>
      <c r="R126" s="687"/>
      <c r="S126" s="687"/>
      <c r="T126" s="687"/>
      <c r="U126" s="687"/>
      <c r="V126" s="687"/>
      <c r="W126" s="687"/>
      <c r="X126" s="687"/>
      <c r="Y126" s="687"/>
      <c r="Z126" s="687"/>
      <c r="AA126" s="687"/>
      <c r="AB126" s="687"/>
      <c r="AC126" s="687"/>
      <c r="AD126" s="687"/>
      <c r="AE126" s="687"/>
      <c r="AF126" s="687"/>
      <c r="AG126" s="687"/>
      <c r="AH126" s="687"/>
      <c r="AI126" s="687"/>
      <c r="AJ126" s="687"/>
      <c r="AK126" s="687"/>
      <c r="AL126" s="687"/>
      <c r="AM126" s="687"/>
      <c r="AN126" s="687"/>
      <c r="AO126" s="687"/>
      <c r="AP126" s="687"/>
      <c r="AQ126" s="687"/>
      <c r="AR126" s="687"/>
      <c r="AS126" s="687"/>
      <c r="AT126" s="687"/>
      <c r="AU126" s="687"/>
      <c r="AV126" s="687"/>
      <c r="AW126" s="687"/>
      <c r="AX126" s="687"/>
      <c r="AY126" s="687"/>
      <c r="AZ126" s="687"/>
      <c r="BA126" s="687"/>
      <c r="BB126" s="687"/>
      <c r="BC126" s="687"/>
      <c r="BD126" s="687"/>
      <c r="BE126" s="687"/>
      <c r="BF126" s="687"/>
      <c r="BG126" s="687"/>
      <c r="BH126" s="687"/>
      <c r="BI126" s="687"/>
      <c r="BJ126" s="687"/>
      <c r="BK126" s="687"/>
      <c r="BL126" s="687"/>
      <c r="BM126" s="687"/>
      <c r="BN126" s="687"/>
      <c r="BO126" s="687"/>
      <c r="BP126" s="687"/>
      <c r="BQ126" s="687"/>
      <c r="BR126" s="687"/>
      <c r="BS126" s="687"/>
      <c r="BT126" s="687"/>
      <c r="BU126" s="687"/>
      <c r="BV126" s="687"/>
      <c r="BW126" s="687"/>
      <c r="BX126" s="687"/>
      <c r="BY126" s="687"/>
      <c r="BZ126" s="687"/>
      <c r="CA126" s="687"/>
      <c r="CB126" s="687"/>
      <c r="CC126" s="687"/>
      <c r="CD126" s="687"/>
      <c r="CE126" s="687"/>
      <c r="CF126" s="687"/>
      <c r="CG126" s="687"/>
      <c r="CH126" s="687"/>
      <c r="CI126" s="687"/>
      <c r="CJ126" s="687"/>
      <c r="CK126" s="687"/>
      <c r="CL126" s="687"/>
      <c r="CM126" s="687"/>
      <c r="CN126" s="687"/>
      <c r="CO126" s="687"/>
      <c r="CP126" s="687"/>
      <c r="CQ126" s="687"/>
      <c r="CR126" s="687"/>
      <c r="CS126" s="687"/>
      <c r="CT126" s="687"/>
      <c r="CU126" s="687"/>
      <c r="CV126" s="687"/>
      <c r="CW126" s="687"/>
      <c r="CX126" s="687"/>
      <c r="CY126" s="687"/>
      <c r="CZ126" s="687"/>
      <c r="DA126" s="687"/>
      <c r="DB126" s="687"/>
      <c r="DC126" s="687"/>
      <c r="DD126" s="687"/>
      <c r="DE126" s="687"/>
      <c r="DF126" s="687"/>
      <c r="DG126" s="687"/>
      <c r="DH126" s="687"/>
      <c r="DI126" s="687"/>
      <c r="DJ126" s="687"/>
      <c r="DK126" s="687"/>
      <c r="DL126" s="687"/>
      <c r="DM126" s="687"/>
      <c r="DN126" s="687"/>
      <c r="DO126" s="687"/>
      <c r="DP126" s="687"/>
      <c r="DQ126" s="687"/>
      <c r="DR126" s="687"/>
      <c r="DS126" s="687"/>
      <c r="DT126" s="687"/>
      <c r="DU126" s="687"/>
      <c r="DV126" s="687"/>
      <c r="DW126" s="687"/>
      <c r="DX126" s="687"/>
      <c r="DY126" s="687"/>
      <c r="DZ126" s="687"/>
      <c r="EA126" s="687"/>
      <c r="EB126" s="687"/>
      <c r="EC126" s="687"/>
      <c r="ED126" s="687"/>
      <c r="EE126" s="687"/>
      <c r="EF126" s="687"/>
      <c r="EG126" s="687"/>
      <c r="EH126" s="687"/>
      <c r="EI126" s="687"/>
      <c r="EJ126" s="687"/>
      <c r="EK126" s="687"/>
      <c r="EL126" s="687"/>
      <c r="EM126" s="687"/>
      <c r="EN126" s="687"/>
      <c r="EO126" s="687"/>
      <c r="EP126" s="687"/>
      <c r="EQ126" s="687"/>
      <c r="ER126" s="687"/>
      <c r="ES126" s="687"/>
      <c r="ET126" s="687"/>
      <c r="EU126" s="687"/>
      <c r="EV126" s="687"/>
      <c r="EW126" s="687"/>
      <c r="EX126" s="687"/>
      <c r="EY126" s="687"/>
      <c r="EZ126" s="687"/>
      <c r="FA126" s="687"/>
      <c r="FB126" s="687"/>
      <c r="FC126" s="687"/>
      <c r="FD126" s="687"/>
      <c r="FE126" s="687"/>
      <c r="FF126" s="687"/>
      <c r="FG126" s="687"/>
      <c r="FH126" s="687"/>
      <c r="FI126" s="687"/>
      <c r="FJ126" s="687"/>
      <c r="FK126" s="687"/>
      <c r="FL126" s="687"/>
      <c r="FM126" s="687"/>
      <c r="FN126" s="687"/>
      <c r="FO126" s="687"/>
      <c r="FP126" s="687"/>
      <c r="FQ126" s="687"/>
      <c r="FR126" s="687"/>
      <c r="FS126" s="687"/>
      <c r="FT126" s="687"/>
      <c r="FU126" s="687"/>
      <c r="FV126" s="687"/>
      <c r="FW126" s="687"/>
      <c r="FX126" s="687"/>
      <c r="FY126" s="687"/>
      <c r="FZ126" s="687"/>
      <c r="GA126" s="687"/>
      <c r="GB126" s="687"/>
      <c r="GC126" s="687"/>
      <c r="GD126" s="687"/>
      <c r="GE126" s="687"/>
      <c r="GF126" s="687"/>
      <c r="GG126" s="687"/>
      <c r="GH126" s="687"/>
      <c r="GI126" s="687"/>
      <c r="GJ126" s="687"/>
      <c r="GK126" s="687"/>
      <c r="GL126" s="687"/>
      <c r="GM126" s="687"/>
      <c r="GN126" s="687"/>
      <c r="GO126" s="687"/>
      <c r="GP126" s="687"/>
      <c r="GQ126" s="687"/>
      <c r="GR126" s="687"/>
      <c r="GS126" s="687"/>
      <c r="GT126" s="687"/>
      <c r="GU126" s="687"/>
      <c r="GV126" s="687"/>
      <c r="GW126" s="687"/>
      <c r="GX126" s="687"/>
      <c r="GY126" s="687"/>
      <c r="GZ126" s="687"/>
      <c r="HA126" s="687"/>
      <c r="HB126" s="687"/>
      <c r="HC126" s="687"/>
      <c r="HD126" s="687"/>
      <c r="HE126" s="687"/>
      <c r="HF126" s="687"/>
      <c r="HG126" s="687"/>
      <c r="HH126" s="687"/>
      <c r="HI126" s="687"/>
      <c r="HJ126" s="687"/>
      <c r="HK126" s="687"/>
      <c r="HL126" s="687"/>
      <c r="HM126" s="687"/>
      <c r="HN126" s="687"/>
      <c r="HO126" s="687"/>
      <c r="HP126" s="687"/>
      <c r="HQ126" s="687"/>
      <c r="HR126" s="687"/>
      <c r="HS126" s="687"/>
      <c r="HT126" s="687"/>
      <c r="HU126" s="687"/>
      <c r="HV126" s="687"/>
      <c r="HW126" s="687"/>
      <c r="HX126" s="687"/>
      <c r="HY126" s="687"/>
      <c r="HZ126" s="687"/>
      <c r="IA126" s="687"/>
      <c r="IB126" s="687"/>
      <c r="IC126" s="687"/>
      <c r="ID126" s="687"/>
      <c r="IE126" s="687"/>
      <c r="IF126" s="687"/>
      <c r="IG126" s="687"/>
      <c r="IH126" s="687"/>
      <c r="II126" s="687"/>
      <c r="IJ126" s="687"/>
      <c r="IK126" s="687"/>
      <c r="IL126" s="687"/>
      <c r="IM126" s="687"/>
      <c r="IN126" s="687"/>
      <c r="IO126" s="687"/>
      <c r="IP126" s="687"/>
      <c r="IQ126" s="687"/>
      <c r="IR126" s="687"/>
      <c r="IS126" s="687"/>
      <c r="IT126" s="687"/>
      <c r="IU126" s="687"/>
      <c r="IV126" s="687"/>
      <c r="IW126" s="687"/>
    </row>
    <row r="127" spans="1:257" s="69" customFormat="1" ht="12.75" thickBot="1" x14ac:dyDescent="0.3">
      <c r="A127" s="425"/>
      <c r="B127" s="254" t="s">
        <v>493</v>
      </c>
      <c r="C127" s="95" t="s">
        <v>734</v>
      </c>
      <c r="D127" s="95"/>
      <c r="E127" s="95"/>
      <c r="F127" s="380"/>
      <c r="G127" s="423"/>
      <c r="H127" s="430"/>
      <c r="I127" s="430"/>
      <c r="J127" s="205"/>
      <c r="K127" s="253"/>
      <c r="L127" s="83"/>
      <c r="M127" s="431">
        <f>SUM(L128:L130)/3</f>
        <v>1.0556666666666665</v>
      </c>
      <c r="N127" s="231"/>
      <c r="O127" s="231"/>
      <c r="P127" s="231"/>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7"/>
      <c r="AL127" s="687"/>
      <c r="AM127" s="687"/>
      <c r="AN127" s="687"/>
      <c r="AO127" s="687"/>
      <c r="AP127" s="687"/>
      <c r="AQ127" s="687"/>
      <c r="AR127" s="687"/>
      <c r="AS127" s="687"/>
      <c r="AT127" s="687"/>
      <c r="AU127" s="687"/>
      <c r="AV127" s="687"/>
      <c r="AW127" s="687"/>
      <c r="AX127" s="687"/>
      <c r="AY127" s="687"/>
      <c r="AZ127" s="687"/>
      <c r="BA127" s="687"/>
      <c r="BB127" s="687"/>
      <c r="BC127" s="687"/>
      <c r="BD127" s="687"/>
      <c r="BE127" s="687"/>
      <c r="BF127" s="687"/>
      <c r="BG127" s="687"/>
      <c r="BH127" s="687"/>
      <c r="BI127" s="687"/>
      <c r="BJ127" s="687"/>
      <c r="BK127" s="687"/>
      <c r="BL127" s="687"/>
      <c r="BM127" s="687"/>
      <c r="BN127" s="687"/>
      <c r="BO127" s="687"/>
      <c r="BP127" s="687"/>
      <c r="BQ127" s="687"/>
      <c r="BR127" s="687"/>
      <c r="BS127" s="687"/>
      <c r="BT127" s="687"/>
      <c r="BU127" s="687"/>
      <c r="BV127" s="687"/>
      <c r="BW127" s="687"/>
      <c r="BX127" s="687"/>
      <c r="BY127" s="687"/>
      <c r="BZ127" s="687"/>
      <c r="CA127" s="687"/>
      <c r="CB127" s="687"/>
      <c r="CC127" s="687"/>
      <c r="CD127" s="687"/>
      <c r="CE127" s="687"/>
      <c r="CF127" s="687"/>
      <c r="CG127" s="687"/>
      <c r="CH127" s="687"/>
      <c r="CI127" s="687"/>
      <c r="CJ127" s="687"/>
      <c r="CK127" s="687"/>
      <c r="CL127" s="687"/>
      <c r="CM127" s="687"/>
      <c r="CN127" s="687"/>
      <c r="CO127" s="687"/>
      <c r="CP127" s="687"/>
      <c r="CQ127" s="687"/>
      <c r="CR127" s="687"/>
      <c r="CS127" s="687"/>
    </row>
    <row r="128" spans="1:257" s="69" customFormat="1" ht="79.5" customHeight="1" x14ac:dyDescent="0.25">
      <c r="A128" s="519"/>
      <c r="B128" s="417"/>
      <c r="C128" s="432" t="s">
        <v>541</v>
      </c>
      <c r="D128" s="76" t="s">
        <v>542</v>
      </c>
      <c r="E128" s="76" t="s">
        <v>543</v>
      </c>
      <c r="F128" s="76" t="s">
        <v>544</v>
      </c>
      <c r="G128" s="292" t="s">
        <v>545</v>
      </c>
      <c r="H128" s="293">
        <v>2034</v>
      </c>
      <c r="I128" s="293">
        <v>2034</v>
      </c>
      <c r="J128" s="433">
        <v>1</v>
      </c>
      <c r="K128" s="736">
        <v>1993</v>
      </c>
      <c r="L128" s="260">
        <v>0.97899999999999998</v>
      </c>
      <c r="M128" s="737"/>
      <c r="N128" s="219" t="s">
        <v>1025</v>
      </c>
      <c r="O128" s="219" t="s">
        <v>991</v>
      </c>
      <c r="P128" s="219" t="s">
        <v>990</v>
      </c>
      <c r="Q128" s="687"/>
      <c r="R128" s="687"/>
      <c r="S128" s="687"/>
      <c r="T128" s="687"/>
      <c r="U128" s="687"/>
      <c r="V128" s="687"/>
      <c r="W128" s="687"/>
      <c r="X128" s="687"/>
      <c r="Y128" s="687"/>
      <c r="Z128" s="687"/>
      <c r="AA128" s="687"/>
      <c r="AB128" s="687"/>
      <c r="AC128" s="687"/>
      <c r="AD128" s="687"/>
      <c r="AE128" s="687"/>
      <c r="AF128" s="687"/>
      <c r="AG128" s="687"/>
      <c r="AH128" s="687"/>
      <c r="AI128" s="687"/>
      <c r="AJ128" s="687"/>
      <c r="AK128" s="687"/>
      <c r="AL128" s="687"/>
      <c r="AM128" s="687"/>
      <c r="AN128" s="687"/>
      <c r="AO128" s="687"/>
      <c r="AP128" s="687"/>
      <c r="AQ128" s="687"/>
      <c r="AR128" s="687"/>
      <c r="AS128" s="687"/>
      <c r="AT128" s="687"/>
      <c r="AU128" s="687"/>
      <c r="AV128" s="687"/>
      <c r="AW128" s="687"/>
      <c r="AX128" s="687"/>
      <c r="AY128" s="687"/>
      <c r="AZ128" s="687"/>
      <c r="BA128" s="687"/>
      <c r="BB128" s="687"/>
      <c r="BC128" s="687"/>
      <c r="BD128" s="687"/>
      <c r="BE128" s="687"/>
      <c r="BF128" s="687"/>
      <c r="BG128" s="687"/>
      <c r="BH128" s="687"/>
      <c r="BI128" s="687"/>
      <c r="BJ128" s="687"/>
      <c r="BK128" s="687"/>
      <c r="BL128" s="687"/>
      <c r="BM128" s="687"/>
      <c r="BN128" s="687"/>
      <c r="BO128" s="687"/>
      <c r="BP128" s="687"/>
      <c r="BQ128" s="687"/>
      <c r="BR128" s="687"/>
      <c r="BS128" s="687"/>
      <c r="BT128" s="687"/>
      <c r="BU128" s="687"/>
      <c r="BV128" s="687"/>
      <c r="BW128" s="687"/>
      <c r="BX128" s="687"/>
      <c r="BY128" s="687"/>
      <c r="BZ128" s="687"/>
      <c r="CA128" s="687"/>
      <c r="CB128" s="687"/>
      <c r="CC128" s="687"/>
      <c r="CD128" s="687"/>
      <c r="CE128" s="687"/>
      <c r="CF128" s="687"/>
      <c r="CG128" s="687"/>
      <c r="CH128" s="687"/>
      <c r="CI128" s="687"/>
      <c r="CJ128" s="687"/>
      <c r="CK128" s="687"/>
      <c r="CL128" s="687"/>
      <c r="CM128" s="687"/>
      <c r="CN128" s="687"/>
      <c r="CO128" s="687"/>
      <c r="CP128" s="687"/>
      <c r="CQ128" s="687"/>
      <c r="CR128" s="687"/>
      <c r="CS128" s="687"/>
    </row>
    <row r="129" spans="1:257" s="69" customFormat="1" ht="93.75" customHeight="1" x14ac:dyDescent="0.25">
      <c r="A129" s="519"/>
      <c r="B129" s="417"/>
      <c r="C129" s="76" t="s">
        <v>656</v>
      </c>
      <c r="D129" s="76" t="s">
        <v>655</v>
      </c>
      <c r="E129" s="76" t="s">
        <v>546</v>
      </c>
      <c r="F129" s="76" t="s">
        <v>547</v>
      </c>
      <c r="G129" s="292" t="s">
        <v>548</v>
      </c>
      <c r="H129" s="293">
        <v>2541</v>
      </c>
      <c r="I129" s="293">
        <v>2541</v>
      </c>
      <c r="J129" s="433">
        <v>1</v>
      </c>
      <c r="K129" s="736">
        <v>2310</v>
      </c>
      <c r="L129" s="260">
        <v>0.90900000000000003</v>
      </c>
      <c r="M129" s="737"/>
      <c r="N129" s="219" t="s">
        <v>1025</v>
      </c>
      <c r="O129" s="219" t="s">
        <v>991</v>
      </c>
      <c r="P129" s="219" t="s">
        <v>990</v>
      </c>
      <c r="Q129" s="687"/>
      <c r="R129" s="687"/>
      <c r="S129" s="687"/>
      <c r="T129" s="687"/>
      <c r="U129" s="687"/>
      <c r="V129" s="687"/>
      <c r="W129" s="687"/>
      <c r="X129" s="687"/>
      <c r="Y129" s="687"/>
      <c r="Z129" s="687"/>
      <c r="AA129" s="687"/>
      <c r="AB129" s="687"/>
      <c r="AC129" s="687"/>
      <c r="AD129" s="687"/>
      <c r="AE129" s="687"/>
      <c r="AF129" s="687"/>
      <c r="AG129" s="687"/>
      <c r="AH129" s="687"/>
      <c r="AI129" s="687"/>
      <c r="AJ129" s="687"/>
      <c r="AK129" s="687"/>
      <c r="AL129" s="687"/>
      <c r="AM129" s="687"/>
      <c r="AN129" s="687"/>
      <c r="AO129" s="687"/>
      <c r="AP129" s="687"/>
      <c r="AQ129" s="687"/>
      <c r="AR129" s="687"/>
      <c r="AS129" s="687"/>
      <c r="AT129" s="687"/>
      <c r="AU129" s="687"/>
      <c r="AV129" s="687"/>
      <c r="AW129" s="687"/>
      <c r="AX129" s="687"/>
      <c r="AY129" s="687"/>
      <c r="AZ129" s="687"/>
      <c r="BA129" s="687"/>
      <c r="BB129" s="687"/>
      <c r="BC129" s="687"/>
      <c r="BD129" s="687"/>
      <c r="BE129" s="687"/>
      <c r="BF129" s="687"/>
      <c r="BG129" s="687"/>
      <c r="BH129" s="687"/>
      <c r="BI129" s="687"/>
      <c r="BJ129" s="687"/>
      <c r="BK129" s="687"/>
      <c r="BL129" s="687"/>
      <c r="BM129" s="687"/>
      <c r="BN129" s="687"/>
      <c r="BO129" s="687"/>
      <c r="BP129" s="687"/>
      <c r="BQ129" s="687"/>
      <c r="BR129" s="687"/>
      <c r="BS129" s="687"/>
      <c r="BT129" s="687"/>
      <c r="BU129" s="687"/>
      <c r="BV129" s="687"/>
      <c r="BW129" s="687"/>
      <c r="BX129" s="687"/>
      <c r="BY129" s="687"/>
      <c r="BZ129" s="687"/>
      <c r="CA129" s="687"/>
      <c r="CB129" s="687"/>
      <c r="CC129" s="687"/>
      <c r="CD129" s="687"/>
      <c r="CE129" s="687"/>
      <c r="CF129" s="687"/>
      <c r="CG129" s="687"/>
      <c r="CH129" s="687"/>
      <c r="CI129" s="687"/>
      <c r="CJ129" s="687"/>
      <c r="CK129" s="687"/>
      <c r="CL129" s="687"/>
      <c r="CM129" s="687"/>
      <c r="CN129" s="687"/>
      <c r="CO129" s="687"/>
      <c r="CP129" s="687"/>
      <c r="CQ129" s="687"/>
      <c r="CR129" s="687"/>
      <c r="CS129" s="687"/>
    </row>
    <row r="130" spans="1:257" s="69" customFormat="1" ht="63" customHeight="1" x14ac:dyDescent="0.25">
      <c r="A130" s="519"/>
      <c r="B130" s="417"/>
      <c r="C130" s="434" t="s">
        <v>549</v>
      </c>
      <c r="D130" s="434" t="s">
        <v>550</v>
      </c>
      <c r="E130" s="434" t="s">
        <v>551</v>
      </c>
      <c r="F130" s="434" t="s">
        <v>552</v>
      </c>
      <c r="G130" s="661" t="s">
        <v>970</v>
      </c>
      <c r="H130" s="293">
        <v>1306</v>
      </c>
      <c r="I130" s="293">
        <v>1306</v>
      </c>
      <c r="J130" s="435">
        <v>1</v>
      </c>
      <c r="K130" s="738">
        <v>1671</v>
      </c>
      <c r="L130" s="260">
        <v>1.2789999999999999</v>
      </c>
      <c r="M130" s="739"/>
      <c r="N130" s="218" t="s">
        <v>1013</v>
      </c>
      <c r="O130" s="219"/>
      <c r="P130" s="219"/>
      <c r="Q130" s="687"/>
      <c r="R130" s="687"/>
      <c r="S130" s="687"/>
      <c r="T130" s="687"/>
      <c r="U130" s="687"/>
      <c r="V130" s="687"/>
      <c r="W130" s="687"/>
      <c r="X130" s="687"/>
      <c r="Y130" s="687"/>
      <c r="Z130" s="687"/>
      <c r="AA130" s="687"/>
      <c r="AB130" s="687"/>
      <c r="AC130" s="687"/>
      <c r="AD130" s="687"/>
      <c r="AE130" s="687"/>
      <c r="AF130" s="687"/>
      <c r="AG130" s="687"/>
      <c r="AH130" s="687"/>
      <c r="AI130" s="687"/>
      <c r="AJ130" s="687"/>
      <c r="AK130" s="687"/>
      <c r="AL130" s="687"/>
      <c r="AM130" s="687"/>
      <c r="AN130" s="687"/>
      <c r="AO130" s="687"/>
      <c r="AP130" s="687"/>
      <c r="AQ130" s="687"/>
      <c r="AR130" s="687"/>
      <c r="AS130" s="687"/>
      <c r="AT130" s="687"/>
      <c r="AU130" s="687"/>
      <c r="AV130" s="687"/>
      <c r="AW130" s="687"/>
      <c r="AX130" s="687"/>
      <c r="AY130" s="687"/>
      <c r="AZ130" s="687"/>
      <c r="BA130" s="687"/>
      <c r="BB130" s="687"/>
      <c r="BC130" s="687"/>
      <c r="BD130" s="687"/>
      <c r="BE130" s="687"/>
      <c r="BF130" s="687"/>
      <c r="BG130" s="687"/>
      <c r="BH130" s="687"/>
      <c r="BI130" s="687"/>
      <c r="BJ130" s="687"/>
      <c r="BK130" s="687"/>
      <c r="BL130" s="687"/>
      <c r="BM130" s="687"/>
      <c r="BN130" s="687"/>
      <c r="BO130" s="687"/>
      <c r="BP130" s="687"/>
      <c r="BQ130" s="687"/>
      <c r="BR130" s="687"/>
      <c r="BS130" s="687"/>
      <c r="BT130" s="687"/>
      <c r="BU130" s="687"/>
      <c r="BV130" s="687"/>
      <c r="BW130" s="687"/>
      <c r="BX130" s="687"/>
      <c r="BY130" s="687"/>
      <c r="BZ130" s="687"/>
      <c r="CA130" s="687"/>
      <c r="CB130" s="687"/>
      <c r="CC130" s="687"/>
      <c r="CD130" s="687"/>
      <c r="CE130" s="687"/>
      <c r="CF130" s="687"/>
      <c r="CG130" s="687"/>
      <c r="CH130" s="687"/>
      <c r="CI130" s="687"/>
      <c r="CJ130" s="687"/>
      <c r="CK130" s="687"/>
      <c r="CL130" s="687"/>
      <c r="CM130" s="687"/>
      <c r="CN130" s="687"/>
      <c r="CO130" s="687"/>
      <c r="CP130" s="687"/>
      <c r="CQ130" s="687"/>
      <c r="CR130" s="687"/>
      <c r="CS130" s="687"/>
    </row>
    <row r="131" spans="1:257" s="687" customFormat="1" ht="39" customHeight="1" x14ac:dyDescent="0.25">
      <c r="A131" s="255"/>
      <c r="B131" s="255" t="s">
        <v>684</v>
      </c>
      <c r="C131" s="97" t="s">
        <v>553</v>
      </c>
      <c r="D131" s="98"/>
      <c r="E131" s="380"/>
      <c r="F131" s="380"/>
      <c r="G131" s="436"/>
      <c r="H131" s="430"/>
      <c r="I131" s="430"/>
      <c r="J131" s="125"/>
      <c r="K131" s="373"/>
      <c r="L131" s="210"/>
      <c r="M131" s="431">
        <f>SUM(L132:L136)/5</f>
        <v>0.79800000000000004</v>
      </c>
      <c r="N131" s="231"/>
      <c r="O131" s="231"/>
      <c r="P131" s="231"/>
    </row>
    <row r="132" spans="1:257" s="705" customFormat="1" ht="93" customHeight="1" x14ac:dyDescent="0.25">
      <c r="A132" s="255"/>
      <c r="B132" s="255">
        <v>1</v>
      </c>
      <c r="C132" s="99" t="s">
        <v>735</v>
      </c>
      <c r="D132" s="99" t="s">
        <v>736</v>
      </c>
      <c r="E132" s="99" t="s">
        <v>737</v>
      </c>
      <c r="F132" s="99" t="s">
        <v>738</v>
      </c>
      <c r="G132" s="604" t="s">
        <v>739</v>
      </c>
      <c r="H132" s="293">
        <v>4869</v>
      </c>
      <c r="I132" s="293">
        <v>4869</v>
      </c>
      <c r="J132" s="243">
        <v>1</v>
      </c>
      <c r="K132" s="740">
        <v>4821</v>
      </c>
      <c r="L132" s="242">
        <v>0.99</v>
      </c>
      <c r="M132" s="741"/>
      <c r="N132" s="108" t="s">
        <v>1025</v>
      </c>
      <c r="O132" s="198" t="s">
        <v>1046</v>
      </c>
      <c r="P132" s="50" t="s">
        <v>1047</v>
      </c>
      <c r="Q132" s="687"/>
      <c r="R132" s="687"/>
      <c r="S132" s="687"/>
      <c r="T132" s="687"/>
      <c r="U132" s="687"/>
      <c r="V132" s="687"/>
      <c r="W132" s="687"/>
      <c r="X132" s="687"/>
      <c r="Y132" s="687"/>
      <c r="Z132" s="687"/>
      <c r="AA132" s="687"/>
      <c r="AB132" s="687"/>
      <c r="AC132" s="687"/>
      <c r="AD132" s="687"/>
      <c r="AE132" s="687"/>
      <c r="AF132" s="687"/>
      <c r="AG132" s="687"/>
      <c r="AH132" s="687"/>
      <c r="AI132" s="687"/>
      <c r="AJ132" s="687"/>
      <c r="AK132" s="687"/>
      <c r="AL132" s="687"/>
      <c r="AM132" s="687"/>
      <c r="AN132" s="687"/>
      <c r="AO132" s="687"/>
      <c r="AP132" s="687"/>
      <c r="AQ132" s="687"/>
      <c r="AR132" s="687"/>
      <c r="AS132" s="687"/>
      <c r="AT132" s="687"/>
      <c r="AU132" s="687"/>
      <c r="AV132" s="687"/>
      <c r="AW132" s="687"/>
      <c r="AX132" s="687"/>
      <c r="AY132" s="687"/>
      <c r="AZ132" s="687"/>
      <c r="BA132" s="687"/>
      <c r="BB132" s="687"/>
      <c r="BC132" s="687"/>
      <c r="BD132" s="687"/>
      <c r="BE132" s="687"/>
      <c r="BF132" s="687"/>
      <c r="BG132" s="687"/>
      <c r="BH132" s="687"/>
      <c r="BI132" s="687"/>
      <c r="BJ132" s="687"/>
      <c r="BK132" s="687"/>
      <c r="BL132" s="687"/>
      <c r="BM132" s="687"/>
      <c r="BN132" s="687"/>
      <c r="BO132" s="687"/>
      <c r="BP132" s="687"/>
      <c r="BQ132" s="687"/>
      <c r="BR132" s="687"/>
      <c r="BS132" s="687"/>
      <c r="BT132" s="687"/>
      <c r="BU132" s="687"/>
      <c r="BV132" s="687"/>
      <c r="BW132" s="687"/>
      <c r="BX132" s="687"/>
      <c r="BY132" s="687"/>
      <c r="BZ132" s="687"/>
      <c r="CA132" s="687"/>
      <c r="CB132" s="687"/>
      <c r="CC132" s="687"/>
      <c r="CD132" s="687"/>
      <c r="CE132" s="687"/>
      <c r="CF132" s="687"/>
      <c r="CG132" s="687"/>
      <c r="CH132" s="687"/>
      <c r="CI132" s="687"/>
      <c r="CJ132" s="687"/>
      <c r="CK132" s="687"/>
      <c r="CL132" s="687"/>
      <c r="CM132" s="687"/>
      <c r="CN132" s="687"/>
      <c r="CO132" s="687"/>
      <c r="CP132" s="687"/>
      <c r="CQ132" s="687"/>
      <c r="CR132" s="687"/>
      <c r="CS132" s="687"/>
    </row>
    <row r="133" spans="1:257" s="705" customFormat="1" ht="90" customHeight="1" thickBot="1" x14ac:dyDescent="0.3">
      <c r="A133" s="518"/>
      <c r="B133" s="255">
        <v>2</v>
      </c>
      <c r="C133" s="99" t="s">
        <v>740</v>
      </c>
      <c r="D133" s="99" t="s">
        <v>741</v>
      </c>
      <c r="E133" s="99" t="s">
        <v>742</v>
      </c>
      <c r="F133" s="99" t="s">
        <v>743</v>
      </c>
      <c r="G133" s="604" t="s">
        <v>744</v>
      </c>
      <c r="H133" s="356">
        <v>0</v>
      </c>
      <c r="I133" s="356">
        <v>0</v>
      </c>
      <c r="J133" s="413">
        <v>1</v>
      </c>
      <c r="K133" s="709">
        <v>0</v>
      </c>
      <c r="L133" s="55">
        <v>0</v>
      </c>
      <c r="M133" s="741"/>
      <c r="N133" s="527" t="s">
        <v>1037</v>
      </c>
      <c r="O133" s="197"/>
      <c r="P133" s="197"/>
      <c r="Q133" s="687"/>
      <c r="R133" s="687"/>
      <c r="S133" s="687"/>
      <c r="T133" s="687"/>
      <c r="U133" s="687"/>
      <c r="V133" s="687"/>
      <c r="W133" s="687"/>
      <c r="X133" s="687"/>
      <c r="Y133" s="687"/>
      <c r="Z133" s="687"/>
      <c r="AA133" s="687"/>
      <c r="AB133" s="687"/>
      <c r="AC133" s="687"/>
      <c r="AD133" s="687"/>
      <c r="AE133" s="687"/>
      <c r="AF133" s="687"/>
      <c r="AG133" s="687"/>
      <c r="AH133" s="687"/>
      <c r="AI133" s="687"/>
      <c r="AJ133" s="687"/>
      <c r="AK133" s="687"/>
      <c r="AL133" s="687"/>
      <c r="AM133" s="687"/>
      <c r="AN133" s="687"/>
      <c r="AO133" s="687"/>
      <c r="AP133" s="687"/>
      <c r="AQ133" s="687"/>
      <c r="AR133" s="687"/>
      <c r="AS133" s="687"/>
      <c r="AT133" s="687"/>
      <c r="AU133" s="687"/>
      <c r="AV133" s="687"/>
      <c r="AW133" s="687"/>
      <c r="AX133" s="687"/>
      <c r="AY133" s="687"/>
      <c r="AZ133" s="687"/>
      <c r="BA133" s="687"/>
      <c r="BB133" s="687"/>
      <c r="BC133" s="687"/>
      <c r="BD133" s="687"/>
      <c r="BE133" s="687"/>
      <c r="BF133" s="687"/>
      <c r="BG133" s="687"/>
      <c r="BH133" s="687"/>
      <c r="BI133" s="687"/>
      <c r="BJ133" s="687"/>
      <c r="BK133" s="687"/>
      <c r="BL133" s="687"/>
      <c r="BM133" s="687"/>
      <c r="BN133" s="687"/>
      <c r="BO133" s="687"/>
      <c r="BP133" s="687"/>
      <c r="BQ133" s="687"/>
      <c r="BR133" s="687"/>
      <c r="BS133" s="687"/>
      <c r="BT133" s="687"/>
      <c r="BU133" s="687"/>
      <c r="BV133" s="687"/>
      <c r="BW133" s="687"/>
      <c r="BX133" s="687"/>
      <c r="BY133" s="687"/>
      <c r="BZ133" s="687"/>
      <c r="CA133" s="687"/>
      <c r="CB133" s="687"/>
      <c r="CC133" s="687"/>
      <c r="CD133" s="687"/>
      <c r="CE133" s="687"/>
      <c r="CF133" s="687"/>
      <c r="CG133" s="687"/>
      <c r="CH133" s="687"/>
      <c r="CI133" s="687"/>
      <c r="CJ133" s="687"/>
      <c r="CK133" s="687"/>
      <c r="CL133" s="687"/>
      <c r="CM133" s="687"/>
      <c r="CN133" s="687"/>
      <c r="CO133" s="687"/>
      <c r="CP133" s="687"/>
      <c r="CQ133" s="687"/>
      <c r="CR133" s="687"/>
      <c r="CS133" s="687"/>
    </row>
    <row r="134" spans="1:257" s="705" customFormat="1" ht="90" customHeight="1" x14ac:dyDescent="0.25">
      <c r="A134" s="518"/>
      <c r="B134" s="255">
        <v>3</v>
      </c>
      <c r="C134" s="99" t="s">
        <v>745</v>
      </c>
      <c r="D134" s="99" t="s">
        <v>746</v>
      </c>
      <c r="E134" s="99" t="s">
        <v>747</v>
      </c>
      <c r="F134" s="99" t="s">
        <v>748</v>
      </c>
      <c r="G134" s="604" t="s">
        <v>739</v>
      </c>
      <c r="H134" s="293">
        <v>2275</v>
      </c>
      <c r="I134" s="293">
        <v>256</v>
      </c>
      <c r="J134" s="413">
        <v>1</v>
      </c>
      <c r="K134" s="709">
        <v>2275</v>
      </c>
      <c r="L134" s="55">
        <v>1</v>
      </c>
      <c r="M134" s="741"/>
      <c r="N134" s="546" t="s">
        <v>1190</v>
      </c>
      <c r="O134" s="742"/>
      <c r="P134" s="245"/>
      <c r="Q134" s="687"/>
      <c r="R134" s="687"/>
      <c r="S134" s="687"/>
      <c r="T134" s="687"/>
      <c r="U134" s="687"/>
      <c r="V134" s="687"/>
      <c r="W134" s="687"/>
      <c r="X134" s="687"/>
      <c r="Y134" s="687"/>
      <c r="Z134" s="687"/>
      <c r="AA134" s="687"/>
      <c r="AB134" s="687"/>
      <c r="AC134" s="687"/>
      <c r="AD134" s="687"/>
      <c r="AE134" s="687"/>
      <c r="AF134" s="687"/>
      <c r="AG134" s="687"/>
      <c r="AH134" s="687"/>
      <c r="AI134" s="687"/>
      <c r="AJ134" s="687"/>
      <c r="AK134" s="687"/>
      <c r="AL134" s="687"/>
      <c r="AM134" s="687"/>
      <c r="AN134" s="687"/>
      <c r="AO134" s="687"/>
      <c r="AP134" s="687"/>
      <c r="AQ134" s="687"/>
      <c r="AR134" s="687"/>
      <c r="AS134" s="687"/>
      <c r="AT134" s="687"/>
      <c r="AU134" s="687"/>
      <c r="AV134" s="687"/>
      <c r="AW134" s="687"/>
      <c r="AX134" s="687"/>
      <c r="AY134" s="687"/>
      <c r="AZ134" s="687"/>
      <c r="BA134" s="687"/>
      <c r="BB134" s="687"/>
      <c r="BC134" s="687"/>
      <c r="BD134" s="687"/>
      <c r="BE134" s="687"/>
      <c r="BF134" s="687"/>
      <c r="BG134" s="687"/>
      <c r="BH134" s="687"/>
      <c r="BI134" s="687"/>
      <c r="BJ134" s="687"/>
      <c r="BK134" s="687"/>
      <c r="BL134" s="687"/>
      <c r="BM134" s="687"/>
      <c r="BN134" s="687"/>
      <c r="BO134" s="687"/>
      <c r="BP134" s="687"/>
      <c r="BQ134" s="687"/>
      <c r="BR134" s="687"/>
      <c r="BS134" s="687"/>
      <c r="BT134" s="687"/>
      <c r="BU134" s="687"/>
      <c r="BV134" s="687"/>
      <c r="BW134" s="687"/>
      <c r="BX134" s="687"/>
      <c r="BY134" s="687"/>
      <c r="BZ134" s="687"/>
      <c r="CA134" s="687"/>
      <c r="CB134" s="687"/>
      <c r="CC134" s="687"/>
      <c r="CD134" s="687"/>
      <c r="CE134" s="687"/>
      <c r="CF134" s="687"/>
      <c r="CG134" s="687"/>
      <c r="CH134" s="687"/>
      <c r="CI134" s="687"/>
      <c r="CJ134" s="687"/>
      <c r="CK134" s="687"/>
      <c r="CL134" s="687"/>
      <c r="CM134" s="687"/>
      <c r="CN134" s="687"/>
      <c r="CO134" s="687"/>
      <c r="CP134" s="687"/>
      <c r="CQ134" s="687"/>
      <c r="CR134" s="687"/>
      <c r="CS134" s="687"/>
    </row>
    <row r="135" spans="1:257" s="197" customFormat="1" ht="71.25" customHeight="1" x14ac:dyDescent="0.2">
      <c r="A135" s="314"/>
      <c r="B135" s="318">
        <v>4</v>
      </c>
      <c r="C135" s="99" t="s">
        <v>554</v>
      </c>
      <c r="D135" s="99" t="s">
        <v>555</v>
      </c>
      <c r="E135" s="99" t="s">
        <v>749</v>
      </c>
      <c r="F135" s="99" t="s">
        <v>556</v>
      </c>
      <c r="G135" s="437" t="s">
        <v>750</v>
      </c>
      <c r="H135" s="438">
        <v>2275</v>
      </c>
      <c r="I135" s="438">
        <v>2275</v>
      </c>
      <c r="J135" s="55">
        <v>1</v>
      </c>
      <c r="K135" s="698">
        <v>2275</v>
      </c>
      <c r="L135" s="55">
        <v>1</v>
      </c>
      <c r="M135" s="741"/>
      <c r="N135" s="546" t="s">
        <v>1075</v>
      </c>
      <c r="O135" s="244"/>
      <c r="P135" s="244"/>
      <c r="Q135" s="464"/>
      <c r="R135" s="464"/>
      <c r="S135" s="464"/>
      <c r="T135" s="464"/>
      <c r="U135" s="464"/>
      <c r="V135" s="464"/>
      <c r="W135" s="464"/>
      <c r="X135" s="464"/>
      <c r="Y135" s="464"/>
      <c r="Z135" s="464"/>
      <c r="AA135" s="464"/>
      <c r="AB135" s="464"/>
      <c r="AC135" s="464"/>
      <c r="AD135" s="464"/>
      <c r="AE135" s="464"/>
      <c r="AF135" s="464"/>
      <c r="AG135" s="464"/>
      <c r="AH135" s="464"/>
      <c r="AI135" s="464"/>
      <c r="AJ135" s="464"/>
      <c r="AK135" s="464"/>
      <c r="AL135" s="464"/>
      <c r="AM135" s="464"/>
      <c r="AN135" s="464"/>
      <c r="AO135" s="464"/>
      <c r="AP135" s="464"/>
      <c r="AQ135" s="464"/>
      <c r="AR135" s="464"/>
      <c r="AS135" s="464"/>
      <c r="AT135" s="464"/>
      <c r="AU135" s="464"/>
      <c r="AV135" s="464"/>
      <c r="AW135" s="464"/>
      <c r="AX135" s="464"/>
      <c r="AY135" s="464"/>
      <c r="AZ135" s="464"/>
      <c r="BA135" s="464"/>
      <c r="BB135" s="464"/>
      <c r="BC135" s="464"/>
      <c r="BD135" s="464"/>
      <c r="BE135" s="464"/>
      <c r="BF135" s="464"/>
      <c r="BG135" s="464"/>
      <c r="BH135" s="464"/>
      <c r="BI135" s="464"/>
      <c r="BJ135" s="464"/>
      <c r="BK135" s="464"/>
      <c r="BL135" s="464"/>
      <c r="BM135" s="464"/>
      <c r="BN135" s="464"/>
      <c r="BO135" s="464"/>
      <c r="BP135" s="464"/>
      <c r="BQ135" s="464"/>
      <c r="BR135" s="464"/>
      <c r="BS135" s="464"/>
      <c r="BT135" s="464"/>
      <c r="BU135" s="464"/>
      <c r="BV135" s="464"/>
      <c r="BW135" s="464"/>
      <c r="BX135" s="464"/>
      <c r="BY135" s="464"/>
      <c r="BZ135" s="464"/>
      <c r="CA135" s="464"/>
      <c r="CB135" s="464"/>
      <c r="CC135" s="464"/>
      <c r="CD135" s="464"/>
      <c r="CE135" s="464"/>
      <c r="CF135" s="464"/>
      <c r="CG135" s="464"/>
      <c r="CH135" s="464"/>
      <c r="CI135" s="464"/>
      <c r="CJ135" s="464"/>
      <c r="CK135" s="464"/>
      <c r="CL135" s="464"/>
      <c r="CM135" s="464"/>
      <c r="CN135" s="464"/>
      <c r="CO135" s="464"/>
      <c r="CP135" s="464"/>
      <c r="CQ135" s="464"/>
      <c r="CR135" s="464"/>
      <c r="CS135" s="464"/>
    </row>
    <row r="136" spans="1:257" s="687" customFormat="1" ht="51" x14ac:dyDescent="0.2">
      <c r="A136" s="391"/>
      <c r="B136" s="417">
        <v>5</v>
      </c>
      <c r="C136" s="100" t="s">
        <v>751</v>
      </c>
      <c r="D136" s="100" t="s">
        <v>752</v>
      </c>
      <c r="E136" s="100" t="s">
        <v>753</v>
      </c>
      <c r="F136" s="100" t="s">
        <v>754</v>
      </c>
      <c r="G136" s="439" t="s">
        <v>755</v>
      </c>
      <c r="H136" s="438">
        <v>1</v>
      </c>
      <c r="I136" s="438">
        <v>1</v>
      </c>
      <c r="J136" s="517">
        <v>1</v>
      </c>
      <c r="K136" s="698">
        <v>1</v>
      </c>
      <c r="L136" s="55">
        <v>1</v>
      </c>
      <c r="M136" s="203"/>
      <c r="N136" s="546" t="s">
        <v>1019</v>
      </c>
      <c r="O136" s="244"/>
      <c r="P136" s="244"/>
      <c r="Q136" s="464"/>
      <c r="R136" s="464"/>
      <c r="S136" s="464"/>
      <c r="T136" s="464"/>
      <c r="U136" s="464"/>
      <c r="V136" s="464"/>
      <c r="W136" s="464"/>
      <c r="X136" s="464"/>
      <c r="Y136" s="464"/>
      <c r="Z136" s="464"/>
      <c r="AA136" s="464"/>
      <c r="AB136" s="464"/>
      <c r="AC136" s="464"/>
      <c r="AD136" s="464"/>
      <c r="AE136" s="464"/>
      <c r="AF136" s="464"/>
      <c r="AG136" s="464"/>
      <c r="AH136" s="464"/>
      <c r="AI136" s="464"/>
      <c r="AJ136" s="464"/>
      <c r="AK136" s="464"/>
      <c r="AL136" s="464"/>
      <c r="AM136" s="464"/>
      <c r="AN136" s="464"/>
      <c r="AO136" s="464"/>
      <c r="AP136" s="464"/>
      <c r="AQ136" s="464"/>
      <c r="AR136" s="464"/>
      <c r="AS136" s="464"/>
      <c r="AT136" s="464"/>
      <c r="AU136" s="464"/>
      <c r="AV136" s="464"/>
      <c r="AW136" s="464"/>
      <c r="AX136" s="464"/>
      <c r="AY136" s="464"/>
      <c r="AZ136" s="464"/>
      <c r="BA136" s="464"/>
      <c r="BB136" s="464"/>
      <c r="BC136" s="464"/>
      <c r="BD136" s="464"/>
      <c r="BE136" s="464"/>
      <c r="BF136" s="464"/>
      <c r="BG136" s="464"/>
      <c r="BH136" s="464"/>
      <c r="BI136" s="464"/>
      <c r="BJ136" s="464"/>
      <c r="BK136" s="464"/>
      <c r="BL136" s="464"/>
      <c r="BM136" s="464"/>
      <c r="BN136" s="464"/>
      <c r="BO136" s="464"/>
      <c r="BP136" s="464"/>
      <c r="BQ136" s="464"/>
      <c r="BR136" s="464"/>
      <c r="BS136" s="464"/>
      <c r="BT136" s="464"/>
      <c r="BU136" s="464"/>
      <c r="BV136" s="464"/>
      <c r="BW136" s="464"/>
      <c r="BX136" s="464"/>
      <c r="BY136" s="464"/>
      <c r="BZ136" s="464"/>
      <c r="CA136" s="464"/>
      <c r="CB136" s="464"/>
      <c r="CC136" s="464"/>
      <c r="CD136" s="464"/>
      <c r="CE136" s="464"/>
      <c r="CF136" s="464"/>
      <c r="CG136" s="464"/>
      <c r="CH136" s="464"/>
      <c r="CI136" s="464"/>
      <c r="CJ136" s="464"/>
      <c r="CK136" s="464"/>
      <c r="CL136" s="464"/>
      <c r="CM136" s="464"/>
      <c r="CN136" s="464"/>
      <c r="CO136" s="464"/>
      <c r="CP136" s="464"/>
      <c r="CQ136" s="464"/>
      <c r="CR136" s="464"/>
      <c r="CS136" s="464"/>
    </row>
    <row r="137" spans="1:257" s="744" customFormat="1" ht="18.75" customHeight="1" x14ac:dyDescent="0.2">
      <c r="A137" s="256" t="s">
        <v>557</v>
      </c>
      <c r="B137" s="257"/>
      <c r="C137" s="41" t="s">
        <v>908</v>
      </c>
      <c r="D137" s="440"/>
      <c r="E137" s="440"/>
      <c r="F137" s="440"/>
      <c r="G137" s="441"/>
      <c r="H137" s="442"/>
      <c r="I137" s="441"/>
      <c r="J137" s="441"/>
      <c r="K137" s="443"/>
      <c r="L137" s="441"/>
      <c r="M137" s="743">
        <f>SUM(M138:M149)/3</f>
        <v>0.92389944228318932</v>
      </c>
      <c r="N137" s="248"/>
      <c r="O137" s="248"/>
      <c r="P137" s="248"/>
      <c r="Q137" s="464"/>
      <c r="R137" s="464"/>
      <c r="S137" s="464"/>
      <c r="T137" s="464"/>
      <c r="U137" s="464"/>
      <c r="V137" s="464"/>
      <c r="W137" s="464"/>
      <c r="X137" s="464"/>
      <c r="Y137" s="464"/>
      <c r="Z137" s="464"/>
      <c r="AA137" s="464"/>
      <c r="AB137" s="464"/>
      <c r="AC137" s="464"/>
      <c r="AD137" s="464"/>
      <c r="AE137" s="464"/>
      <c r="AF137" s="464"/>
      <c r="AG137" s="464"/>
      <c r="AH137" s="464"/>
      <c r="AI137" s="464"/>
      <c r="AJ137" s="464"/>
      <c r="AK137" s="464"/>
      <c r="AL137" s="464"/>
      <c r="AM137" s="464"/>
      <c r="AN137" s="464"/>
      <c r="AO137" s="464"/>
      <c r="AP137" s="464"/>
      <c r="AQ137" s="464"/>
      <c r="AR137" s="464"/>
      <c r="AS137" s="464"/>
      <c r="AT137" s="464"/>
      <c r="AU137" s="464"/>
      <c r="AV137" s="464"/>
      <c r="AW137" s="464"/>
      <c r="AX137" s="464"/>
      <c r="AY137" s="464"/>
      <c r="AZ137" s="464"/>
      <c r="BA137" s="464"/>
      <c r="BB137" s="464"/>
      <c r="BC137" s="464"/>
      <c r="BD137" s="464"/>
      <c r="BE137" s="464"/>
      <c r="BF137" s="464"/>
      <c r="BG137" s="464"/>
      <c r="BH137" s="464"/>
      <c r="BI137" s="464"/>
      <c r="BJ137" s="464"/>
      <c r="BK137" s="464"/>
      <c r="BL137" s="464"/>
      <c r="BM137" s="464"/>
      <c r="BN137" s="464"/>
      <c r="BO137" s="464"/>
      <c r="BP137" s="464"/>
      <c r="BQ137" s="464"/>
      <c r="BR137" s="464"/>
      <c r="BS137" s="464"/>
      <c r="BT137" s="464"/>
      <c r="BU137" s="464"/>
      <c r="BV137" s="464"/>
      <c r="BW137" s="464"/>
      <c r="BX137" s="464"/>
      <c r="BY137" s="464"/>
      <c r="BZ137" s="464"/>
      <c r="CA137" s="464"/>
      <c r="CB137" s="464"/>
      <c r="CC137" s="464"/>
      <c r="CD137" s="464"/>
      <c r="CE137" s="464"/>
      <c r="CF137" s="464"/>
      <c r="CG137" s="464"/>
      <c r="CH137" s="464"/>
      <c r="CI137" s="464"/>
      <c r="CJ137" s="464"/>
      <c r="CK137" s="464"/>
      <c r="CL137" s="464"/>
      <c r="CM137" s="464"/>
      <c r="CN137" s="464"/>
      <c r="CO137" s="464"/>
      <c r="CP137" s="464"/>
      <c r="CQ137" s="464"/>
      <c r="CR137" s="464"/>
      <c r="CS137" s="464"/>
      <c r="CT137" s="217"/>
      <c r="CU137" s="217"/>
      <c r="CV137" s="217"/>
      <c r="CW137" s="217"/>
      <c r="CX137" s="217"/>
      <c r="CY137" s="217"/>
      <c r="CZ137" s="217"/>
      <c r="DA137" s="217"/>
      <c r="DB137" s="217"/>
      <c r="DC137" s="217"/>
      <c r="DD137" s="217"/>
      <c r="DE137" s="217"/>
      <c r="DF137" s="217"/>
      <c r="DG137" s="217"/>
      <c r="DH137" s="217"/>
      <c r="DI137" s="217"/>
      <c r="DJ137" s="217"/>
      <c r="DK137" s="217"/>
      <c r="DL137" s="217"/>
      <c r="DM137" s="217"/>
      <c r="DN137" s="217"/>
      <c r="DO137" s="217"/>
      <c r="DP137" s="217"/>
      <c r="DQ137" s="217"/>
      <c r="DR137" s="217"/>
      <c r="DS137" s="217"/>
      <c r="DT137" s="217"/>
      <c r="DU137" s="217"/>
      <c r="DV137" s="217"/>
      <c r="DW137" s="217"/>
      <c r="DX137" s="217"/>
      <c r="DY137" s="217"/>
      <c r="DZ137" s="217"/>
      <c r="EA137" s="217"/>
      <c r="EB137" s="217"/>
      <c r="EC137" s="217"/>
      <c r="ED137" s="217"/>
      <c r="EE137" s="217"/>
      <c r="EF137" s="217"/>
      <c r="EG137" s="217"/>
      <c r="EH137" s="217"/>
      <c r="EI137" s="217"/>
      <c r="EJ137" s="217"/>
      <c r="EK137" s="217"/>
      <c r="EL137" s="217"/>
      <c r="EM137" s="217"/>
      <c r="EN137" s="217"/>
      <c r="EO137" s="217"/>
      <c r="EP137" s="217"/>
      <c r="EQ137" s="217"/>
      <c r="ER137" s="217"/>
      <c r="ES137" s="217"/>
      <c r="ET137" s="217"/>
      <c r="EU137" s="217"/>
      <c r="EV137" s="217"/>
      <c r="EW137" s="217"/>
      <c r="EX137" s="217"/>
      <c r="EY137" s="217"/>
      <c r="EZ137" s="217"/>
      <c r="FA137" s="217"/>
      <c r="FB137" s="217"/>
      <c r="FC137" s="217"/>
      <c r="FD137" s="217"/>
      <c r="FE137" s="217"/>
      <c r="FF137" s="217"/>
      <c r="FG137" s="217"/>
      <c r="FH137" s="217"/>
      <c r="FI137" s="217"/>
      <c r="FJ137" s="217"/>
      <c r="FK137" s="217"/>
      <c r="FL137" s="217"/>
      <c r="FM137" s="217"/>
      <c r="FN137" s="217"/>
      <c r="FO137" s="217"/>
      <c r="FP137" s="217"/>
      <c r="FQ137" s="217"/>
      <c r="FR137" s="217"/>
      <c r="FS137" s="217"/>
      <c r="FT137" s="217"/>
      <c r="FU137" s="217"/>
      <c r="FV137" s="217"/>
      <c r="FW137" s="217"/>
      <c r="FX137" s="217"/>
      <c r="FY137" s="217"/>
      <c r="FZ137" s="217"/>
      <c r="GA137" s="217"/>
      <c r="GB137" s="217"/>
      <c r="GC137" s="217"/>
      <c r="GD137" s="217"/>
      <c r="GE137" s="217"/>
      <c r="GF137" s="217"/>
      <c r="GG137" s="217"/>
      <c r="GH137" s="217"/>
      <c r="GI137" s="217"/>
      <c r="GJ137" s="217"/>
      <c r="GK137" s="217"/>
      <c r="GL137" s="217"/>
      <c r="GM137" s="217"/>
      <c r="GN137" s="217"/>
      <c r="GO137" s="217"/>
      <c r="GP137" s="217"/>
      <c r="GQ137" s="217"/>
      <c r="GR137" s="217"/>
      <c r="GS137" s="217"/>
      <c r="GT137" s="217"/>
      <c r="GU137" s="217"/>
      <c r="GV137" s="217"/>
      <c r="GW137" s="217"/>
      <c r="GX137" s="217"/>
      <c r="GY137" s="217"/>
      <c r="GZ137" s="217"/>
      <c r="HA137" s="217"/>
      <c r="HB137" s="217"/>
      <c r="HC137" s="217"/>
      <c r="HD137" s="217"/>
      <c r="HE137" s="217"/>
      <c r="HF137" s="217"/>
      <c r="HG137" s="217"/>
      <c r="HH137" s="217"/>
      <c r="HI137" s="217"/>
      <c r="HJ137" s="217"/>
      <c r="HK137" s="217"/>
      <c r="HL137" s="217"/>
      <c r="HM137" s="217"/>
      <c r="HN137" s="217"/>
      <c r="HO137" s="217"/>
      <c r="HP137" s="217"/>
      <c r="HQ137" s="217"/>
      <c r="HR137" s="217"/>
      <c r="HS137" s="217"/>
      <c r="HT137" s="217"/>
      <c r="HU137" s="217"/>
      <c r="HV137" s="217"/>
      <c r="HW137" s="217"/>
      <c r="HX137" s="217"/>
      <c r="HY137" s="217"/>
      <c r="HZ137" s="217"/>
      <c r="IA137" s="217"/>
      <c r="IB137" s="217"/>
      <c r="IC137" s="217"/>
      <c r="ID137" s="217"/>
      <c r="IE137" s="217"/>
      <c r="IF137" s="217"/>
      <c r="IG137" s="217"/>
      <c r="IH137" s="217"/>
      <c r="II137" s="217"/>
      <c r="IJ137" s="217"/>
      <c r="IK137" s="217"/>
      <c r="IL137" s="217"/>
      <c r="IM137" s="217"/>
      <c r="IN137" s="217"/>
      <c r="IO137" s="217"/>
      <c r="IP137" s="217"/>
      <c r="IQ137" s="217"/>
      <c r="IR137" s="217"/>
      <c r="IS137" s="217"/>
      <c r="IT137" s="217"/>
      <c r="IU137" s="217"/>
      <c r="IV137" s="217"/>
      <c r="IW137" s="217"/>
    </row>
    <row r="138" spans="1:257" s="197" customFormat="1" ht="30.75" customHeight="1" thickBot="1" x14ac:dyDescent="0.25">
      <c r="A138" s="745"/>
      <c r="B138" s="108" t="s">
        <v>199</v>
      </c>
      <c r="C138" s="84" t="s">
        <v>765</v>
      </c>
      <c r="D138" s="88"/>
      <c r="E138" s="345"/>
      <c r="F138" s="345"/>
      <c r="G138" s="101"/>
      <c r="H138" s="210"/>
      <c r="I138" s="101"/>
      <c r="J138" s="210"/>
      <c r="K138" s="110"/>
      <c r="L138" s="101"/>
      <c r="M138" s="431">
        <f>SUM(L139:L145)/6</f>
        <v>0.94469832684956812</v>
      </c>
      <c r="N138" s="229"/>
      <c r="O138" s="229"/>
      <c r="P138" s="229"/>
      <c r="Q138" s="464"/>
      <c r="R138" s="464"/>
      <c r="S138" s="464"/>
      <c r="T138" s="464"/>
      <c r="U138" s="464"/>
      <c r="V138" s="464"/>
      <c r="W138" s="464"/>
      <c r="X138" s="464"/>
      <c r="Y138" s="464"/>
      <c r="Z138" s="464"/>
      <c r="AA138" s="464"/>
      <c r="AB138" s="464"/>
      <c r="AC138" s="464"/>
      <c r="AD138" s="464"/>
      <c r="AE138" s="464"/>
      <c r="AF138" s="464"/>
      <c r="AG138" s="464"/>
      <c r="AH138" s="464"/>
      <c r="AI138" s="464"/>
      <c r="AJ138" s="464"/>
      <c r="AK138" s="464"/>
      <c r="AL138" s="464"/>
      <c r="AM138" s="464"/>
      <c r="AN138" s="464"/>
      <c r="AO138" s="464"/>
      <c r="AP138" s="464"/>
      <c r="AQ138" s="464"/>
      <c r="AR138" s="464"/>
      <c r="AS138" s="464"/>
      <c r="AT138" s="464"/>
      <c r="AU138" s="464"/>
      <c r="AV138" s="464"/>
      <c r="AW138" s="464"/>
      <c r="AX138" s="464"/>
      <c r="AY138" s="464"/>
      <c r="AZ138" s="464"/>
      <c r="BA138" s="464"/>
      <c r="BB138" s="464"/>
      <c r="BC138" s="464"/>
      <c r="BD138" s="464"/>
      <c r="BE138" s="464"/>
      <c r="BF138" s="464"/>
      <c r="BG138" s="464"/>
      <c r="BH138" s="464"/>
      <c r="BI138" s="464"/>
      <c r="BJ138" s="464"/>
      <c r="BK138" s="464"/>
      <c r="BL138" s="464"/>
      <c r="BM138" s="464"/>
      <c r="BN138" s="464"/>
      <c r="BO138" s="464"/>
      <c r="BP138" s="464"/>
      <c r="BQ138" s="464"/>
      <c r="BR138" s="464"/>
      <c r="BS138" s="464"/>
      <c r="BT138" s="464"/>
      <c r="BU138" s="464"/>
      <c r="BV138" s="464"/>
      <c r="BW138" s="464"/>
      <c r="BX138" s="464"/>
      <c r="BY138" s="464"/>
      <c r="BZ138" s="464"/>
      <c r="CA138" s="464"/>
      <c r="CB138" s="464"/>
      <c r="CC138" s="464"/>
      <c r="CD138" s="464"/>
      <c r="CE138" s="464"/>
      <c r="CF138" s="464"/>
      <c r="CG138" s="464"/>
      <c r="CH138" s="464"/>
      <c r="CI138" s="464"/>
      <c r="CJ138" s="464"/>
      <c r="CK138" s="464"/>
      <c r="CL138" s="464"/>
      <c r="CM138" s="464"/>
      <c r="CN138" s="464"/>
      <c r="CO138" s="464"/>
      <c r="CP138" s="464"/>
      <c r="CQ138" s="464"/>
      <c r="CR138" s="464"/>
      <c r="CS138" s="464"/>
    </row>
    <row r="139" spans="1:257" s="197" customFormat="1" ht="77.25" customHeight="1" thickBot="1" x14ac:dyDescent="0.25">
      <c r="A139" s="745"/>
      <c r="B139" s="74">
        <v>1</v>
      </c>
      <c r="C139" s="40" t="s">
        <v>558</v>
      </c>
      <c r="D139" s="76" t="s">
        <v>559</v>
      </c>
      <c r="E139" s="76" t="s">
        <v>560</v>
      </c>
      <c r="F139" s="76" t="s">
        <v>561</v>
      </c>
      <c r="G139" s="444" t="s">
        <v>562</v>
      </c>
      <c r="H139" s="356">
        <v>536</v>
      </c>
      <c r="I139" s="445">
        <v>536</v>
      </c>
      <c r="J139" s="294">
        <v>1</v>
      </c>
      <c r="K139" s="746">
        <v>321</v>
      </c>
      <c r="L139" s="55">
        <v>0.59799999999999998</v>
      </c>
      <c r="M139" s="203"/>
      <c r="N139" s="546" t="s">
        <v>1020</v>
      </c>
      <c r="O139" s="747" t="s">
        <v>1028</v>
      </c>
      <c r="P139" s="748" t="s">
        <v>1031</v>
      </c>
      <c r="Q139" s="464"/>
      <c r="R139" s="464"/>
      <c r="S139" s="464"/>
      <c r="T139" s="464"/>
      <c r="U139" s="464"/>
      <c r="V139" s="464"/>
      <c r="W139" s="464"/>
      <c r="X139" s="464"/>
      <c r="Y139" s="464"/>
      <c r="Z139" s="464"/>
      <c r="AA139" s="464"/>
      <c r="AB139" s="464"/>
      <c r="AC139" s="464"/>
      <c r="AD139" s="464"/>
      <c r="AE139" s="464"/>
      <c r="AF139" s="464"/>
      <c r="AG139" s="464"/>
      <c r="AH139" s="464"/>
      <c r="AI139" s="464"/>
      <c r="AJ139" s="464"/>
      <c r="AK139" s="464"/>
      <c r="AL139" s="464"/>
      <c r="AM139" s="464"/>
      <c r="AN139" s="464"/>
      <c r="AO139" s="464"/>
      <c r="AP139" s="464"/>
      <c r="AQ139" s="464"/>
      <c r="AR139" s="464"/>
      <c r="AS139" s="464"/>
      <c r="AT139" s="464"/>
      <c r="AU139" s="464"/>
      <c r="AV139" s="464"/>
      <c r="AW139" s="464"/>
      <c r="AX139" s="464"/>
      <c r="AY139" s="464"/>
      <c r="AZ139" s="464"/>
      <c r="BA139" s="464"/>
      <c r="BB139" s="464"/>
      <c r="BC139" s="464"/>
      <c r="BD139" s="464"/>
      <c r="BE139" s="464"/>
      <c r="BF139" s="464"/>
      <c r="BG139" s="464"/>
      <c r="BH139" s="464"/>
      <c r="BI139" s="464"/>
      <c r="BJ139" s="464"/>
      <c r="BK139" s="464"/>
      <c r="BL139" s="464"/>
      <c r="BM139" s="464"/>
      <c r="BN139" s="464"/>
      <c r="BO139" s="464"/>
      <c r="BP139" s="464"/>
      <c r="BQ139" s="464"/>
      <c r="BR139" s="464"/>
      <c r="BS139" s="464"/>
      <c r="BT139" s="464"/>
      <c r="BU139" s="464"/>
      <c r="BV139" s="464"/>
      <c r="BW139" s="464"/>
      <c r="BX139" s="464"/>
      <c r="BY139" s="464"/>
      <c r="BZ139" s="464"/>
      <c r="CA139" s="464"/>
      <c r="CB139" s="464"/>
      <c r="CC139" s="464"/>
      <c r="CD139" s="464"/>
      <c r="CE139" s="464"/>
      <c r="CF139" s="464"/>
      <c r="CG139" s="464"/>
      <c r="CH139" s="464"/>
      <c r="CI139" s="464"/>
      <c r="CJ139" s="464"/>
      <c r="CK139" s="464"/>
      <c r="CL139" s="464"/>
      <c r="CM139" s="464"/>
      <c r="CN139" s="464"/>
      <c r="CO139" s="464"/>
      <c r="CP139" s="464"/>
      <c r="CQ139" s="464"/>
      <c r="CR139" s="464"/>
      <c r="CS139" s="464"/>
    </row>
    <row r="140" spans="1:257" s="687" customFormat="1" ht="132.75" thickBot="1" x14ac:dyDescent="0.25">
      <c r="A140" s="749"/>
      <c r="B140" s="75">
        <v>2</v>
      </c>
      <c r="C140" s="76" t="s">
        <v>563</v>
      </c>
      <c r="D140" s="446" t="s">
        <v>564</v>
      </c>
      <c r="E140" s="76" t="s">
        <v>565</v>
      </c>
      <c r="F140" s="76" t="s">
        <v>566</v>
      </c>
      <c r="G140" s="292" t="s">
        <v>654</v>
      </c>
      <c r="H140" s="356">
        <v>47</v>
      </c>
      <c r="I140" s="445">
        <v>47</v>
      </c>
      <c r="J140" s="447">
        <v>1</v>
      </c>
      <c r="K140" s="750">
        <v>38</v>
      </c>
      <c r="L140" s="55">
        <f>K140/I140*100%</f>
        <v>0.80851063829787229</v>
      </c>
      <c r="M140" s="751"/>
      <c r="N140" s="546" t="s">
        <v>1020</v>
      </c>
      <c r="O140" s="752" t="s">
        <v>1029</v>
      </c>
      <c r="P140" s="753" t="s">
        <v>1032</v>
      </c>
      <c r="Q140" s="464"/>
      <c r="R140" s="464"/>
      <c r="S140" s="464"/>
      <c r="T140" s="464"/>
      <c r="U140" s="464"/>
      <c r="V140" s="464"/>
      <c r="W140" s="464"/>
      <c r="X140" s="464"/>
      <c r="Y140" s="464"/>
      <c r="Z140" s="464"/>
      <c r="AA140" s="464"/>
      <c r="AB140" s="464"/>
      <c r="AC140" s="464"/>
      <c r="AD140" s="464"/>
      <c r="AE140" s="464"/>
      <c r="AF140" s="464"/>
      <c r="AG140" s="464"/>
      <c r="AH140" s="464"/>
      <c r="AI140" s="464"/>
      <c r="AJ140" s="464"/>
      <c r="AK140" s="464"/>
      <c r="AL140" s="464"/>
      <c r="AM140" s="464"/>
      <c r="AN140" s="464"/>
      <c r="AO140" s="464"/>
      <c r="AP140" s="464"/>
      <c r="AQ140" s="464"/>
      <c r="AR140" s="464"/>
      <c r="AS140" s="464"/>
      <c r="AT140" s="464"/>
      <c r="AU140" s="464"/>
      <c r="AV140" s="464"/>
      <c r="AW140" s="464"/>
      <c r="AX140" s="464"/>
      <c r="AY140" s="464"/>
      <c r="AZ140" s="464"/>
      <c r="BA140" s="464"/>
      <c r="BB140" s="464"/>
      <c r="BC140" s="464"/>
      <c r="BD140" s="464"/>
      <c r="BE140" s="464"/>
      <c r="BF140" s="464"/>
      <c r="BG140" s="464"/>
      <c r="BH140" s="464"/>
      <c r="BI140" s="464"/>
      <c r="BJ140" s="464"/>
      <c r="BK140" s="464"/>
      <c r="BL140" s="464"/>
      <c r="BM140" s="464"/>
      <c r="BN140" s="464"/>
      <c r="BO140" s="464"/>
      <c r="BP140" s="464"/>
      <c r="BQ140" s="464"/>
      <c r="BR140" s="464"/>
      <c r="BS140" s="464"/>
      <c r="BT140" s="464"/>
      <c r="BU140" s="464"/>
      <c r="BV140" s="464"/>
      <c r="BW140" s="464"/>
      <c r="BX140" s="464"/>
      <c r="BY140" s="464"/>
      <c r="BZ140" s="464"/>
      <c r="CA140" s="464"/>
      <c r="CB140" s="464"/>
      <c r="CC140" s="464"/>
      <c r="CD140" s="464"/>
      <c r="CE140" s="464"/>
      <c r="CF140" s="464"/>
      <c r="CG140" s="464"/>
      <c r="CH140" s="464"/>
      <c r="CI140" s="464"/>
      <c r="CJ140" s="464"/>
      <c r="CK140" s="464"/>
      <c r="CL140" s="464"/>
      <c r="CM140" s="464"/>
      <c r="CN140" s="464"/>
      <c r="CO140" s="464"/>
      <c r="CP140" s="464"/>
      <c r="CQ140" s="464"/>
      <c r="CR140" s="464"/>
      <c r="CS140" s="464"/>
    </row>
    <row r="141" spans="1:257" s="687" customFormat="1" ht="156.75" thickBot="1" x14ac:dyDescent="0.25">
      <c r="A141" s="754"/>
      <c r="B141" s="318"/>
      <c r="C141" s="76" t="s">
        <v>653</v>
      </c>
      <c r="D141" s="446" t="s">
        <v>652</v>
      </c>
      <c r="E141" s="76" t="s">
        <v>651</v>
      </c>
      <c r="F141" s="76" t="s">
        <v>650</v>
      </c>
      <c r="G141" s="292" t="s">
        <v>649</v>
      </c>
      <c r="H141" s="356">
        <v>114</v>
      </c>
      <c r="I141" s="445">
        <v>114</v>
      </c>
      <c r="J141" s="294">
        <v>1</v>
      </c>
      <c r="K141" s="750">
        <v>76</v>
      </c>
      <c r="L141" s="55">
        <v>0.66600000000000004</v>
      </c>
      <c r="M141" s="751"/>
      <c r="N141" s="546" t="s">
        <v>1020</v>
      </c>
      <c r="O141" s="752" t="s">
        <v>1030</v>
      </c>
      <c r="P141" s="753" t="s">
        <v>1032</v>
      </c>
      <c r="Q141" s="464"/>
      <c r="R141" s="464"/>
      <c r="S141" s="464"/>
      <c r="T141" s="464"/>
      <c r="U141" s="464"/>
      <c r="V141" s="464"/>
      <c r="W141" s="464"/>
      <c r="X141" s="464"/>
      <c r="Y141" s="464"/>
      <c r="Z141" s="464"/>
      <c r="AA141" s="464"/>
      <c r="AB141" s="464"/>
      <c r="AC141" s="464"/>
      <c r="AD141" s="464"/>
      <c r="AE141" s="464"/>
      <c r="AF141" s="464"/>
      <c r="AG141" s="464"/>
      <c r="AH141" s="464"/>
      <c r="AI141" s="464"/>
      <c r="AJ141" s="464"/>
      <c r="AK141" s="464"/>
      <c r="AL141" s="464"/>
      <c r="AM141" s="464"/>
      <c r="AN141" s="464"/>
      <c r="AO141" s="464"/>
      <c r="AP141" s="464"/>
      <c r="AQ141" s="464"/>
      <c r="AR141" s="464"/>
      <c r="AS141" s="464"/>
      <c r="AT141" s="464"/>
      <c r="AU141" s="464"/>
      <c r="AV141" s="464"/>
      <c r="AW141" s="464"/>
      <c r="AX141" s="464"/>
      <c r="AY141" s="464"/>
      <c r="AZ141" s="464"/>
      <c r="BA141" s="464"/>
      <c r="BB141" s="464"/>
      <c r="BC141" s="464"/>
      <c r="BD141" s="464"/>
      <c r="BE141" s="464"/>
      <c r="BF141" s="464"/>
      <c r="BG141" s="464"/>
      <c r="BH141" s="464"/>
      <c r="BI141" s="464"/>
      <c r="BJ141" s="464"/>
      <c r="BK141" s="464"/>
      <c r="BL141" s="464"/>
      <c r="BM141" s="464"/>
      <c r="BN141" s="464"/>
      <c r="BO141" s="464"/>
      <c r="BP141" s="464"/>
      <c r="BQ141" s="464"/>
      <c r="BR141" s="464"/>
      <c r="BS141" s="464"/>
      <c r="BT141" s="464"/>
      <c r="BU141" s="464"/>
      <c r="BV141" s="464"/>
      <c r="BW141" s="464"/>
      <c r="BX141" s="464"/>
      <c r="BY141" s="464"/>
      <c r="BZ141" s="464"/>
      <c r="CA141" s="464"/>
      <c r="CB141" s="464"/>
      <c r="CC141" s="464"/>
      <c r="CD141" s="464"/>
      <c r="CE141" s="464"/>
      <c r="CF141" s="464"/>
      <c r="CG141" s="464"/>
      <c r="CH141" s="464"/>
      <c r="CI141" s="464"/>
      <c r="CJ141" s="464"/>
      <c r="CK141" s="464"/>
      <c r="CL141" s="464"/>
      <c r="CM141" s="464"/>
      <c r="CN141" s="464"/>
      <c r="CO141" s="464"/>
      <c r="CP141" s="464"/>
      <c r="CQ141" s="464"/>
      <c r="CR141" s="464"/>
      <c r="CS141" s="464"/>
    </row>
    <row r="142" spans="1:257" s="687" customFormat="1" ht="120" x14ac:dyDescent="0.2">
      <c r="A142" s="754"/>
      <c r="B142" s="318">
        <v>3</v>
      </c>
      <c r="C142" s="448" t="s">
        <v>567</v>
      </c>
      <c r="D142" s="449" t="s">
        <v>568</v>
      </c>
      <c r="E142" s="449" t="s">
        <v>569</v>
      </c>
      <c r="F142" s="77" t="s">
        <v>570</v>
      </c>
      <c r="G142" s="292" t="s">
        <v>731</v>
      </c>
      <c r="H142" s="356">
        <v>202</v>
      </c>
      <c r="I142" s="445">
        <v>202</v>
      </c>
      <c r="J142" s="294">
        <v>1</v>
      </c>
      <c r="K142" s="750">
        <v>237</v>
      </c>
      <c r="L142" s="55">
        <f>K142/H142*100%</f>
        <v>1.1732673267326732</v>
      </c>
      <c r="M142" s="204"/>
      <c r="N142" s="546" t="s">
        <v>1020</v>
      </c>
      <c r="O142" s="546" t="s">
        <v>1000</v>
      </c>
      <c r="P142" s="546" t="s">
        <v>1002</v>
      </c>
      <c r="Q142" s="464"/>
      <c r="R142" s="464"/>
      <c r="S142" s="464"/>
      <c r="T142" s="464"/>
      <c r="U142" s="464"/>
      <c r="V142" s="464"/>
      <c r="W142" s="464"/>
      <c r="X142" s="464"/>
      <c r="Y142" s="464"/>
      <c r="Z142" s="464"/>
      <c r="AA142" s="464"/>
      <c r="AB142" s="464"/>
      <c r="AC142" s="464"/>
      <c r="AD142" s="464"/>
      <c r="AE142" s="464"/>
      <c r="AF142" s="464"/>
      <c r="AG142" s="464"/>
      <c r="AH142" s="464"/>
      <c r="AI142" s="464"/>
      <c r="AJ142" s="464"/>
      <c r="AK142" s="464"/>
      <c r="AL142" s="464"/>
      <c r="AM142" s="464"/>
      <c r="AN142" s="464"/>
      <c r="AO142" s="464"/>
      <c r="AP142" s="464"/>
      <c r="AQ142" s="464"/>
      <c r="AR142" s="464"/>
      <c r="AS142" s="464"/>
      <c r="AT142" s="464"/>
      <c r="AU142" s="464"/>
      <c r="AV142" s="464"/>
      <c r="AW142" s="464"/>
      <c r="AX142" s="464"/>
      <c r="AY142" s="464"/>
      <c r="AZ142" s="464"/>
      <c r="BA142" s="464"/>
      <c r="BB142" s="464"/>
      <c r="BC142" s="464"/>
      <c r="BD142" s="464"/>
      <c r="BE142" s="464"/>
      <c r="BF142" s="464"/>
      <c r="BG142" s="464"/>
      <c r="BH142" s="464"/>
      <c r="BI142" s="464"/>
      <c r="BJ142" s="464"/>
      <c r="BK142" s="464"/>
      <c r="BL142" s="464"/>
      <c r="BM142" s="464"/>
      <c r="BN142" s="464"/>
      <c r="BO142" s="464"/>
      <c r="BP142" s="464"/>
      <c r="BQ142" s="464"/>
      <c r="BR142" s="464"/>
      <c r="BS142" s="464"/>
      <c r="BT142" s="464"/>
      <c r="BU142" s="464"/>
      <c r="BV142" s="464"/>
      <c r="BW142" s="464"/>
      <c r="BX142" s="464"/>
      <c r="BY142" s="464"/>
      <c r="BZ142" s="464"/>
      <c r="CA142" s="464"/>
      <c r="CB142" s="464"/>
      <c r="CC142" s="464"/>
      <c r="CD142" s="464"/>
      <c r="CE142" s="464"/>
      <c r="CF142" s="464"/>
      <c r="CG142" s="464"/>
      <c r="CH142" s="464"/>
      <c r="CI142" s="464"/>
      <c r="CJ142" s="464"/>
      <c r="CK142" s="464"/>
      <c r="CL142" s="464"/>
      <c r="CM142" s="464"/>
      <c r="CN142" s="464"/>
      <c r="CO142" s="464"/>
      <c r="CP142" s="464"/>
      <c r="CQ142" s="464"/>
      <c r="CR142" s="464"/>
      <c r="CS142" s="464"/>
    </row>
    <row r="143" spans="1:257" s="687" customFormat="1" ht="120" x14ac:dyDescent="0.2">
      <c r="A143" s="754"/>
      <c r="B143" s="318">
        <v>4</v>
      </c>
      <c r="C143" s="448" t="s">
        <v>571</v>
      </c>
      <c r="D143" s="449" t="s">
        <v>572</v>
      </c>
      <c r="E143" s="449" t="s">
        <v>573</v>
      </c>
      <c r="F143" s="77" t="s">
        <v>574</v>
      </c>
      <c r="G143" s="292" t="s">
        <v>732</v>
      </c>
      <c r="H143" s="356">
        <v>2034</v>
      </c>
      <c r="I143" s="445">
        <v>2034</v>
      </c>
      <c r="J143" s="294">
        <v>1</v>
      </c>
      <c r="K143" s="750">
        <v>1207</v>
      </c>
      <c r="L143" s="55">
        <f>K143/H143*100%</f>
        <v>0.59341199606686335</v>
      </c>
      <c r="M143" s="204"/>
      <c r="N143" s="546" t="s">
        <v>1020</v>
      </c>
      <c r="O143" s="546" t="s">
        <v>1000</v>
      </c>
      <c r="P143" s="546" t="s">
        <v>1002</v>
      </c>
      <c r="Q143" s="464"/>
      <c r="R143" s="464"/>
      <c r="S143" s="464"/>
      <c r="T143" s="464"/>
      <c r="U143" s="464"/>
      <c r="V143" s="464"/>
      <c r="W143" s="464"/>
      <c r="X143" s="464"/>
      <c r="Y143" s="464"/>
      <c r="Z143" s="464"/>
      <c r="AA143" s="464"/>
      <c r="AB143" s="464"/>
      <c r="AC143" s="464"/>
      <c r="AD143" s="464"/>
      <c r="AE143" s="464"/>
      <c r="AF143" s="464"/>
      <c r="AG143" s="464"/>
      <c r="AH143" s="464"/>
      <c r="AI143" s="464"/>
      <c r="AJ143" s="464"/>
      <c r="AK143" s="464"/>
      <c r="AL143" s="464"/>
      <c r="AM143" s="464"/>
      <c r="AN143" s="464"/>
      <c r="AO143" s="464"/>
      <c r="AP143" s="464"/>
      <c r="AQ143" s="464"/>
      <c r="AR143" s="464"/>
      <c r="AS143" s="464"/>
      <c r="AT143" s="464"/>
      <c r="AU143" s="464"/>
      <c r="AV143" s="464"/>
      <c r="AW143" s="464"/>
      <c r="AX143" s="464"/>
      <c r="AY143" s="464"/>
      <c r="AZ143" s="464"/>
      <c r="BA143" s="464"/>
      <c r="BB143" s="464"/>
      <c r="BC143" s="464"/>
      <c r="BD143" s="464"/>
      <c r="BE143" s="464"/>
      <c r="BF143" s="464"/>
      <c r="BG143" s="464"/>
      <c r="BH143" s="464"/>
      <c r="BI143" s="464"/>
      <c r="BJ143" s="464"/>
      <c r="BK143" s="464"/>
      <c r="BL143" s="464"/>
      <c r="BM143" s="464"/>
      <c r="BN143" s="464"/>
      <c r="BO143" s="464"/>
      <c r="BP143" s="464"/>
      <c r="BQ143" s="464"/>
      <c r="BR143" s="464"/>
      <c r="BS143" s="464"/>
      <c r="BT143" s="464"/>
      <c r="BU143" s="464"/>
      <c r="BV143" s="464"/>
      <c r="BW143" s="464"/>
      <c r="BX143" s="464"/>
      <c r="BY143" s="464"/>
      <c r="BZ143" s="464"/>
      <c r="CA143" s="464"/>
      <c r="CB143" s="464"/>
      <c r="CC143" s="464"/>
      <c r="CD143" s="464"/>
      <c r="CE143" s="464"/>
      <c r="CF143" s="464"/>
      <c r="CG143" s="464"/>
      <c r="CH143" s="464"/>
      <c r="CI143" s="464"/>
      <c r="CJ143" s="464"/>
      <c r="CK143" s="464"/>
      <c r="CL143" s="464"/>
      <c r="CM143" s="464"/>
      <c r="CN143" s="464"/>
      <c r="CO143" s="464"/>
      <c r="CP143" s="464"/>
      <c r="CQ143" s="464"/>
      <c r="CR143" s="464"/>
      <c r="CS143" s="464"/>
    </row>
    <row r="144" spans="1:257" s="687" customFormat="1" ht="96" x14ac:dyDescent="0.2">
      <c r="A144" s="754"/>
      <c r="B144" s="318">
        <v>5</v>
      </c>
      <c r="C144" s="450" t="s">
        <v>575</v>
      </c>
      <c r="D144" s="449" t="s">
        <v>576</v>
      </c>
      <c r="E144" s="449" t="s">
        <v>577</v>
      </c>
      <c r="F144" s="77" t="s">
        <v>578</v>
      </c>
      <c r="G144" s="444" t="s">
        <v>504</v>
      </c>
      <c r="H144" s="356">
        <v>562</v>
      </c>
      <c r="I144" s="445">
        <v>562</v>
      </c>
      <c r="J144" s="294">
        <v>1</v>
      </c>
      <c r="K144" s="746">
        <v>466</v>
      </c>
      <c r="L144" s="55">
        <v>0.82899999999999996</v>
      </c>
      <c r="M144" s="203"/>
      <c r="N144" s="108" t="s">
        <v>1020</v>
      </c>
      <c r="O144" s="198" t="s">
        <v>1034</v>
      </c>
      <c r="P144" s="250" t="s">
        <v>1033</v>
      </c>
      <c r="Q144" s="464"/>
      <c r="R144" s="464"/>
      <c r="S144" s="464"/>
      <c r="T144" s="464"/>
      <c r="U144" s="464"/>
      <c r="V144" s="464"/>
      <c r="W144" s="464"/>
      <c r="X144" s="464"/>
      <c r="Y144" s="464"/>
      <c r="Z144" s="464"/>
      <c r="AA144" s="464"/>
      <c r="AB144" s="464"/>
      <c r="AC144" s="464"/>
      <c r="AD144" s="464"/>
      <c r="AE144" s="464"/>
      <c r="AF144" s="464"/>
      <c r="AG144" s="464"/>
      <c r="AH144" s="464"/>
      <c r="AI144" s="464"/>
      <c r="AJ144" s="464"/>
      <c r="AK144" s="464"/>
      <c r="AL144" s="464"/>
      <c r="AM144" s="464"/>
      <c r="AN144" s="464"/>
      <c r="AO144" s="464"/>
      <c r="AP144" s="464"/>
      <c r="AQ144" s="464"/>
      <c r="AR144" s="464"/>
      <c r="AS144" s="464"/>
      <c r="AT144" s="464"/>
      <c r="AU144" s="464"/>
      <c r="AV144" s="464"/>
      <c r="AW144" s="464"/>
      <c r="AX144" s="464"/>
      <c r="AY144" s="464"/>
      <c r="AZ144" s="464"/>
      <c r="BA144" s="464"/>
      <c r="BB144" s="464"/>
      <c r="BC144" s="464"/>
      <c r="BD144" s="464"/>
      <c r="BE144" s="464"/>
      <c r="BF144" s="464"/>
      <c r="BG144" s="464"/>
      <c r="BH144" s="464"/>
      <c r="BI144" s="464"/>
      <c r="BJ144" s="464"/>
      <c r="BK144" s="464"/>
      <c r="BL144" s="464"/>
      <c r="BM144" s="464"/>
      <c r="BN144" s="464"/>
      <c r="BO144" s="464"/>
      <c r="BP144" s="464"/>
      <c r="BQ144" s="464"/>
      <c r="BR144" s="464"/>
      <c r="BS144" s="464"/>
      <c r="BT144" s="464"/>
      <c r="BU144" s="464"/>
      <c r="BV144" s="464"/>
      <c r="BW144" s="464"/>
      <c r="BX144" s="464"/>
      <c r="BY144" s="464"/>
      <c r="BZ144" s="464"/>
      <c r="CA144" s="464"/>
      <c r="CB144" s="464"/>
      <c r="CC144" s="464"/>
      <c r="CD144" s="464"/>
      <c r="CE144" s="464"/>
      <c r="CF144" s="464"/>
      <c r="CG144" s="464"/>
      <c r="CH144" s="464"/>
      <c r="CI144" s="464"/>
      <c r="CJ144" s="464"/>
      <c r="CK144" s="464"/>
      <c r="CL144" s="464"/>
      <c r="CM144" s="464"/>
      <c r="CN144" s="464"/>
      <c r="CO144" s="464"/>
      <c r="CP144" s="464"/>
      <c r="CQ144" s="464"/>
      <c r="CR144" s="464"/>
      <c r="CS144" s="464"/>
    </row>
    <row r="145" spans="1:257" s="687" customFormat="1" ht="156" x14ac:dyDescent="0.2">
      <c r="A145" s="754"/>
      <c r="B145" s="318">
        <v>6</v>
      </c>
      <c r="C145" s="448" t="s">
        <v>579</v>
      </c>
      <c r="D145" s="78" t="s">
        <v>580</v>
      </c>
      <c r="E145" s="449" t="s">
        <v>581</v>
      </c>
      <c r="F145" s="77" t="s">
        <v>582</v>
      </c>
      <c r="G145" s="292" t="s">
        <v>733</v>
      </c>
      <c r="H145" s="356">
        <v>1953</v>
      </c>
      <c r="I145" s="445">
        <v>52</v>
      </c>
      <c r="J145" s="294">
        <v>1</v>
      </c>
      <c r="K145" s="750">
        <v>52</v>
      </c>
      <c r="L145" s="55">
        <v>1</v>
      </c>
      <c r="M145" s="203"/>
      <c r="N145" s="108" t="s">
        <v>1190</v>
      </c>
      <c r="O145" s="546" t="s">
        <v>1000</v>
      </c>
      <c r="P145" s="546" t="s">
        <v>1001</v>
      </c>
      <c r="Q145" s="464"/>
      <c r="R145" s="464"/>
      <c r="S145" s="464"/>
      <c r="T145" s="464"/>
      <c r="U145" s="464"/>
      <c r="V145" s="464"/>
      <c r="W145" s="464"/>
      <c r="X145" s="464"/>
      <c r="Y145" s="464"/>
      <c r="Z145" s="464"/>
      <c r="AA145" s="464"/>
      <c r="AB145" s="464"/>
      <c r="AC145" s="464"/>
      <c r="AD145" s="464"/>
      <c r="AE145" s="464"/>
      <c r="AF145" s="464"/>
      <c r="AG145" s="464"/>
      <c r="AH145" s="464"/>
      <c r="AI145" s="464"/>
      <c r="AJ145" s="464"/>
      <c r="AK145" s="464"/>
      <c r="AL145" s="464"/>
      <c r="AM145" s="464"/>
      <c r="AN145" s="464"/>
      <c r="AO145" s="464"/>
      <c r="AP145" s="464"/>
      <c r="AQ145" s="464"/>
      <c r="AR145" s="464"/>
      <c r="AS145" s="464"/>
      <c r="AT145" s="464"/>
      <c r="AU145" s="464"/>
      <c r="AV145" s="464"/>
      <c r="AW145" s="464"/>
      <c r="AX145" s="464"/>
      <c r="AY145" s="464"/>
      <c r="AZ145" s="464"/>
      <c r="BA145" s="464"/>
      <c r="BB145" s="464"/>
      <c r="BC145" s="464"/>
      <c r="BD145" s="464"/>
      <c r="BE145" s="464"/>
      <c r="BF145" s="464"/>
      <c r="BG145" s="464"/>
      <c r="BH145" s="464"/>
      <c r="BI145" s="464"/>
      <c r="BJ145" s="464"/>
      <c r="BK145" s="464"/>
      <c r="BL145" s="464"/>
      <c r="BM145" s="464"/>
      <c r="BN145" s="464"/>
      <c r="BO145" s="464"/>
      <c r="BP145" s="464"/>
      <c r="BQ145" s="464"/>
      <c r="BR145" s="464"/>
      <c r="BS145" s="464"/>
      <c r="BT145" s="464"/>
      <c r="BU145" s="464"/>
      <c r="BV145" s="464"/>
      <c r="BW145" s="464"/>
      <c r="BX145" s="464"/>
      <c r="BY145" s="464"/>
      <c r="BZ145" s="464"/>
      <c r="CA145" s="464"/>
      <c r="CB145" s="464"/>
      <c r="CC145" s="464"/>
      <c r="CD145" s="464"/>
      <c r="CE145" s="464"/>
      <c r="CF145" s="464"/>
      <c r="CG145" s="464"/>
      <c r="CH145" s="464"/>
      <c r="CI145" s="464"/>
      <c r="CJ145" s="464"/>
      <c r="CK145" s="464"/>
      <c r="CL145" s="464"/>
      <c r="CM145" s="464"/>
      <c r="CN145" s="464"/>
      <c r="CO145" s="464"/>
      <c r="CP145" s="464"/>
      <c r="CQ145" s="464"/>
      <c r="CR145" s="464"/>
      <c r="CS145" s="464"/>
    </row>
    <row r="146" spans="1:257" s="689" customFormat="1" ht="24.75" customHeight="1" thickBot="1" x14ac:dyDescent="0.25">
      <c r="A146" s="755"/>
      <c r="B146" s="258" t="s">
        <v>210</v>
      </c>
      <c r="C146" s="84" t="s">
        <v>766</v>
      </c>
      <c r="D146" s="387"/>
      <c r="E146" s="451"/>
      <c r="F146" s="451"/>
      <c r="G146" s="101"/>
      <c r="H146" s="756"/>
      <c r="I146" s="263"/>
      <c r="J146" s="369"/>
      <c r="K146" s="452"/>
      <c r="L146" s="263"/>
      <c r="M146" s="694">
        <f>SUM(L147:L148)/2</f>
        <v>1</v>
      </c>
      <c r="N146" s="229"/>
      <c r="O146" s="229"/>
      <c r="P146" s="229"/>
      <c r="Q146" s="464"/>
      <c r="R146" s="464"/>
      <c r="S146" s="464"/>
      <c r="T146" s="464"/>
      <c r="U146" s="464"/>
      <c r="V146" s="464"/>
      <c r="W146" s="464"/>
      <c r="X146" s="464"/>
      <c r="Y146" s="464"/>
      <c r="Z146" s="464"/>
      <c r="AA146" s="464"/>
      <c r="AB146" s="464"/>
      <c r="AC146" s="464"/>
      <c r="AD146" s="464"/>
      <c r="AE146" s="464"/>
      <c r="AF146" s="464"/>
      <c r="AG146" s="464"/>
      <c r="AH146" s="464"/>
      <c r="AI146" s="464"/>
      <c r="AJ146" s="464"/>
      <c r="AK146" s="464"/>
      <c r="AL146" s="464"/>
      <c r="AM146" s="464"/>
      <c r="AN146" s="464"/>
      <c r="AO146" s="464"/>
      <c r="AP146" s="464"/>
      <c r="AQ146" s="464"/>
      <c r="AR146" s="464"/>
      <c r="AS146" s="464"/>
      <c r="AT146" s="464"/>
      <c r="AU146" s="464"/>
      <c r="AV146" s="464"/>
      <c r="AW146" s="464"/>
      <c r="AX146" s="464"/>
      <c r="AY146" s="464"/>
      <c r="AZ146" s="464"/>
      <c r="BA146" s="464"/>
      <c r="BB146" s="464"/>
      <c r="BC146" s="464"/>
      <c r="BD146" s="464"/>
      <c r="BE146" s="464"/>
      <c r="BF146" s="464"/>
      <c r="BG146" s="464"/>
      <c r="BH146" s="464"/>
      <c r="BI146" s="464"/>
      <c r="BJ146" s="464"/>
      <c r="BK146" s="464"/>
      <c r="BL146" s="464"/>
      <c r="BM146" s="464"/>
      <c r="BN146" s="464"/>
      <c r="BO146" s="464"/>
      <c r="BP146" s="464"/>
      <c r="BQ146" s="464"/>
      <c r="BR146" s="464"/>
      <c r="BS146" s="464"/>
      <c r="BT146" s="464"/>
      <c r="BU146" s="464"/>
      <c r="BV146" s="464"/>
      <c r="BW146" s="464"/>
      <c r="BX146" s="464"/>
      <c r="BY146" s="464"/>
      <c r="BZ146" s="464"/>
      <c r="CA146" s="464"/>
      <c r="CB146" s="464"/>
      <c r="CC146" s="464"/>
      <c r="CD146" s="464"/>
      <c r="CE146" s="464"/>
      <c r="CF146" s="464"/>
      <c r="CG146" s="464"/>
      <c r="CH146" s="464"/>
      <c r="CI146" s="464"/>
      <c r="CJ146" s="464"/>
      <c r="CK146" s="464"/>
      <c r="CL146" s="464"/>
      <c r="CM146" s="464"/>
      <c r="CN146" s="464"/>
      <c r="CO146" s="464"/>
      <c r="CP146" s="464"/>
      <c r="CQ146" s="464"/>
      <c r="CR146" s="464"/>
      <c r="CS146" s="464"/>
      <c r="CT146" s="687"/>
      <c r="CU146" s="687"/>
      <c r="CV146" s="687"/>
      <c r="CW146" s="687"/>
      <c r="CX146" s="687"/>
      <c r="CY146" s="687"/>
      <c r="CZ146" s="687"/>
      <c r="DA146" s="687"/>
      <c r="DB146" s="687"/>
      <c r="DC146" s="687"/>
      <c r="DD146" s="687"/>
      <c r="DE146" s="687"/>
      <c r="DF146" s="687"/>
      <c r="DG146" s="687"/>
      <c r="DH146" s="687"/>
      <c r="DI146" s="687"/>
      <c r="DJ146" s="687"/>
      <c r="DK146" s="687"/>
      <c r="DL146" s="687"/>
      <c r="DM146" s="687"/>
      <c r="DN146" s="687"/>
      <c r="DO146" s="687"/>
      <c r="DP146" s="687"/>
      <c r="DQ146" s="687"/>
      <c r="DR146" s="687"/>
      <c r="DS146" s="687"/>
      <c r="DT146" s="687"/>
      <c r="DU146" s="687"/>
      <c r="DV146" s="687"/>
      <c r="DW146" s="687"/>
      <c r="DX146" s="687"/>
      <c r="DY146" s="687"/>
      <c r="DZ146" s="687"/>
      <c r="EA146" s="687"/>
      <c r="EB146" s="687"/>
      <c r="EC146" s="687"/>
      <c r="ED146" s="687"/>
      <c r="EE146" s="687"/>
      <c r="EF146" s="687"/>
      <c r="EG146" s="687"/>
      <c r="EH146" s="687"/>
      <c r="EI146" s="687"/>
      <c r="EJ146" s="687"/>
      <c r="EK146" s="687"/>
      <c r="EL146" s="687"/>
      <c r="EM146" s="687"/>
      <c r="EN146" s="687"/>
      <c r="EO146" s="687"/>
      <c r="EP146" s="687"/>
      <c r="EQ146" s="687"/>
      <c r="ER146" s="687"/>
      <c r="ES146" s="687"/>
      <c r="ET146" s="687"/>
      <c r="EU146" s="687"/>
      <c r="EV146" s="687"/>
      <c r="EW146" s="687"/>
      <c r="EX146" s="687"/>
      <c r="EY146" s="687"/>
      <c r="EZ146" s="687"/>
      <c r="FA146" s="687"/>
      <c r="FB146" s="687"/>
      <c r="FC146" s="687"/>
      <c r="FD146" s="687"/>
      <c r="FE146" s="687"/>
      <c r="FF146" s="687"/>
      <c r="FG146" s="687"/>
      <c r="FH146" s="687"/>
      <c r="FI146" s="687"/>
      <c r="FJ146" s="687"/>
      <c r="FK146" s="687"/>
      <c r="FL146" s="687"/>
      <c r="FM146" s="687"/>
      <c r="FN146" s="687"/>
      <c r="FO146" s="687"/>
      <c r="FP146" s="687"/>
      <c r="FQ146" s="687"/>
      <c r="FR146" s="687"/>
      <c r="FS146" s="687"/>
      <c r="FT146" s="687"/>
      <c r="FU146" s="687"/>
      <c r="FV146" s="687"/>
      <c r="FW146" s="687"/>
      <c r="FX146" s="687"/>
      <c r="FY146" s="687"/>
      <c r="FZ146" s="687"/>
      <c r="GA146" s="687"/>
      <c r="GB146" s="687"/>
      <c r="GC146" s="687"/>
      <c r="GD146" s="687"/>
      <c r="GE146" s="687"/>
      <c r="GF146" s="687"/>
      <c r="GG146" s="687"/>
      <c r="GH146" s="687"/>
      <c r="GI146" s="687"/>
      <c r="GJ146" s="687"/>
      <c r="GK146" s="687"/>
      <c r="GL146" s="687"/>
      <c r="GM146" s="687"/>
      <c r="GN146" s="687"/>
      <c r="GO146" s="687"/>
      <c r="GP146" s="687"/>
      <c r="GQ146" s="687"/>
      <c r="GR146" s="687"/>
      <c r="GS146" s="687"/>
      <c r="GT146" s="687"/>
      <c r="GU146" s="687"/>
      <c r="GV146" s="687"/>
      <c r="GW146" s="687"/>
      <c r="GX146" s="687"/>
      <c r="GY146" s="687"/>
      <c r="GZ146" s="687"/>
      <c r="HA146" s="687"/>
      <c r="HB146" s="687"/>
      <c r="HC146" s="687"/>
      <c r="HD146" s="687"/>
      <c r="HE146" s="687"/>
      <c r="HF146" s="687"/>
      <c r="HG146" s="687"/>
      <c r="HH146" s="687"/>
      <c r="HI146" s="687"/>
      <c r="HJ146" s="687"/>
      <c r="HK146" s="687"/>
      <c r="HL146" s="687"/>
      <c r="HM146" s="687"/>
      <c r="HN146" s="687"/>
      <c r="HO146" s="687"/>
      <c r="HP146" s="687"/>
      <c r="HQ146" s="687"/>
      <c r="HR146" s="687"/>
      <c r="HS146" s="687"/>
      <c r="HT146" s="687"/>
      <c r="HU146" s="687"/>
      <c r="HV146" s="687"/>
      <c r="HW146" s="687"/>
      <c r="HX146" s="687"/>
      <c r="HY146" s="687"/>
      <c r="HZ146" s="687"/>
      <c r="IA146" s="687"/>
      <c r="IB146" s="687"/>
      <c r="IC146" s="687"/>
      <c r="ID146" s="687"/>
      <c r="IE146" s="687"/>
      <c r="IF146" s="687"/>
      <c r="IG146" s="687"/>
      <c r="IH146" s="687"/>
      <c r="II146" s="687"/>
      <c r="IJ146" s="687"/>
      <c r="IK146" s="687"/>
      <c r="IL146" s="687"/>
      <c r="IM146" s="687"/>
      <c r="IN146" s="687"/>
      <c r="IO146" s="687"/>
      <c r="IP146" s="687"/>
      <c r="IQ146" s="687"/>
      <c r="IR146" s="687"/>
      <c r="IS146" s="687"/>
      <c r="IT146" s="687"/>
      <c r="IU146" s="687"/>
      <c r="IV146" s="687"/>
      <c r="IW146" s="687"/>
    </row>
    <row r="147" spans="1:257" s="687" customFormat="1" ht="84.75" thickBot="1" x14ac:dyDescent="0.25">
      <c r="A147" s="453"/>
      <c r="B147" s="318">
        <v>1</v>
      </c>
      <c r="C147" s="76" t="s">
        <v>583</v>
      </c>
      <c r="D147" s="446" t="s">
        <v>584</v>
      </c>
      <c r="E147" s="446" t="s">
        <v>585</v>
      </c>
      <c r="F147" s="77" t="s">
        <v>586</v>
      </c>
      <c r="G147" s="108" t="s">
        <v>427</v>
      </c>
      <c r="H147" s="108">
        <v>33</v>
      </c>
      <c r="I147" s="73">
        <v>33</v>
      </c>
      <c r="J147" s="757">
        <v>1</v>
      </c>
      <c r="K147" s="758">
        <v>33</v>
      </c>
      <c r="L147" s="55">
        <v>1</v>
      </c>
      <c r="M147" s="203"/>
      <c r="N147" s="108" t="s">
        <v>1190</v>
      </c>
      <c r="O147" s="217"/>
      <c r="P147" s="217"/>
      <c r="Q147" s="464"/>
      <c r="R147" s="464"/>
      <c r="S147" s="464"/>
      <c r="T147" s="464"/>
      <c r="U147" s="464"/>
      <c r="V147" s="464"/>
      <c r="W147" s="464"/>
      <c r="X147" s="464"/>
      <c r="Y147" s="464"/>
      <c r="Z147" s="464"/>
      <c r="AA147" s="464"/>
      <c r="AB147" s="464"/>
      <c r="AC147" s="464"/>
      <c r="AD147" s="464"/>
      <c r="AE147" s="464"/>
      <c r="AF147" s="464"/>
      <c r="AG147" s="464"/>
      <c r="AH147" s="464"/>
      <c r="AI147" s="464"/>
      <c r="AJ147" s="464"/>
      <c r="AK147" s="464"/>
      <c r="AL147" s="464"/>
      <c r="AM147" s="464"/>
      <c r="AN147" s="464"/>
      <c r="AO147" s="464"/>
      <c r="AP147" s="464"/>
      <c r="AQ147" s="464"/>
      <c r="AR147" s="464"/>
      <c r="AS147" s="464"/>
      <c r="AT147" s="464"/>
      <c r="AU147" s="464"/>
      <c r="AV147" s="464"/>
      <c r="AW147" s="464"/>
      <c r="AX147" s="464"/>
      <c r="AY147" s="464"/>
      <c r="AZ147" s="464"/>
      <c r="BA147" s="464"/>
      <c r="BB147" s="464"/>
      <c r="BC147" s="464"/>
      <c r="BD147" s="464"/>
      <c r="BE147" s="464"/>
      <c r="BF147" s="464"/>
      <c r="BG147" s="464"/>
      <c r="BH147" s="464"/>
      <c r="BI147" s="464"/>
      <c r="BJ147" s="464"/>
      <c r="BK147" s="464"/>
      <c r="BL147" s="464"/>
      <c r="BM147" s="464"/>
      <c r="BN147" s="464"/>
      <c r="BO147" s="464"/>
      <c r="BP147" s="464"/>
      <c r="BQ147" s="464"/>
      <c r="BR147" s="464"/>
      <c r="BS147" s="464"/>
      <c r="BT147" s="464"/>
      <c r="BU147" s="464"/>
      <c r="BV147" s="464"/>
      <c r="BW147" s="464"/>
      <c r="BX147" s="464"/>
      <c r="BY147" s="464"/>
      <c r="BZ147" s="464"/>
      <c r="CA147" s="464"/>
      <c r="CB147" s="464"/>
      <c r="CC147" s="464"/>
      <c r="CD147" s="464"/>
      <c r="CE147" s="464"/>
      <c r="CF147" s="464"/>
      <c r="CG147" s="464"/>
      <c r="CH147" s="464"/>
      <c r="CI147" s="464"/>
      <c r="CJ147" s="464"/>
      <c r="CK147" s="464"/>
      <c r="CL147" s="464"/>
      <c r="CM147" s="464"/>
      <c r="CN147" s="464"/>
      <c r="CO147" s="464"/>
      <c r="CP147" s="464"/>
      <c r="CQ147" s="464"/>
      <c r="CR147" s="464"/>
      <c r="CS147" s="464"/>
    </row>
    <row r="148" spans="1:257" s="687" customFormat="1" ht="156" x14ac:dyDescent="0.2">
      <c r="A148" s="453"/>
      <c r="B148" s="318">
        <v>2</v>
      </c>
      <c r="C148" s="434" t="s">
        <v>587</v>
      </c>
      <c r="D148" s="446" t="s">
        <v>588</v>
      </c>
      <c r="E148" s="434" t="s">
        <v>589</v>
      </c>
      <c r="F148" s="434" t="s">
        <v>590</v>
      </c>
      <c r="G148" s="527" t="s">
        <v>427</v>
      </c>
      <c r="H148" s="108">
        <v>3</v>
      </c>
      <c r="I148" s="73">
        <v>3</v>
      </c>
      <c r="J148" s="201">
        <v>1</v>
      </c>
      <c r="K148" s="759">
        <v>3</v>
      </c>
      <c r="L148" s="55">
        <v>1</v>
      </c>
      <c r="M148" s="203"/>
      <c r="N148" s="108" t="s">
        <v>1011</v>
      </c>
      <c r="O148" s="217"/>
      <c r="P148" s="217"/>
      <c r="Q148" s="464"/>
      <c r="R148" s="464"/>
      <c r="S148" s="464"/>
      <c r="T148" s="464"/>
      <c r="U148" s="464"/>
      <c r="V148" s="464"/>
      <c r="W148" s="464"/>
      <c r="X148" s="464"/>
      <c r="Y148" s="464"/>
      <c r="Z148" s="464"/>
      <c r="AA148" s="464"/>
      <c r="AB148" s="464"/>
      <c r="AC148" s="464"/>
      <c r="AD148" s="464"/>
      <c r="AE148" s="464"/>
      <c r="AF148" s="464"/>
      <c r="AG148" s="464"/>
      <c r="AH148" s="464"/>
      <c r="AI148" s="464"/>
      <c r="AJ148" s="464"/>
      <c r="AK148" s="464"/>
      <c r="AL148" s="464"/>
      <c r="AM148" s="464"/>
      <c r="AN148" s="464"/>
      <c r="AO148" s="464"/>
      <c r="AP148" s="464"/>
      <c r="AQ148" s="464"/>
      <c r="AR148" s="464"/>
      <c r="AS148" s="464"/>
      <c r="AT148" s="464"/>
      <c r="AU148" s="464"/>
      <c r="AV148" s="464"/>
      <c r="AW148" s="464"/>
      <c r="AX148" s="464"/>
      <c r="AY148" s="464"/>
      <c r="AZ148" s="464"/>
      <c r="BA148" s="464"/>
      <c r="BB148" s="464"/>
      <c r="BC148" s="464"/>
      <c r="BD148" s="464"/>
      <c r="BE148" s="464"/>
      <c r="BF148" s="464"/>
      <c r="BG148" s="464"/>
      <c r="BH148" s="464"/>
      <c r="BI148" s="464"/>
      <c r="BJ148" s="464"/>
      <c r="BK148" s="464"/>
      <c r="BL148" s="464"/>
      <c r="BM148" s="464"/>
      <c r="BN148" s="464"/>
      <c r="BO148" s="464"/>
      <c r="BP148" s="464"/>
      <c r="BQ148" s="464"/>
      <c r="BR148" s="464"/>
      <c r="BS148" s="464"/>
      <c r="BT148" s="464"/>
      <c r="BU148" s="464"/>
      <c r="BV148" s="464"/>
      <c r="BW148" s="464"/>
      <c r="BX148" s="464"/>
      <c r="BY148" s="464"/>
      <c r="BZ148" s="464"/>
      <c r="CA148" s="464"/>
      <c r="CB148" s="464"/>
      <c r="CC148" s="464"/>
      <c r="CD148" s="464"/>
      <c r="CE148" s="464"/>
      <c r="CF148" s="464"/>
      <c r="CG148" s="464"/>
      <c r="CH148" s="464"/>
      <c r="CI148" s="464"/>
      <c r="CJ148" s="464"/>
      <c r="CK148" s="464"/>
      <c r="CL148" s="464"/>
      <c r="CM148" s="464"/>
      <c r="CN148" s="464"/>
      <c r="CO148" s="464"/>
      <c r="CP148" s="464"/>
      <c r="CQ148" s="464"/>
      <c r="CR148" s="464"/>
      <c r="CS148" s="464"/>
    </row>
    <row r="149" spans="1:257" s="689" customFormat="1" ht="27" customHeight="1" x14ac:dyDescent="0.2">
      <c r="A149" s="760"/>
      <c r="B149" s="259" t="s">
        <v>493</v>
      </c>
      <c r="C149" s="84" t="s">
        <v>767</v>
      </c>
      <c r="D149" s="387"/>
      <c r="E149" s="454"/>
      <c r="F149" s="454"/>
      <c r="G149" s="101"/>
      <c r="H149" s="101"/>
      <c r="I149" s="101"/>
      <c r="J149" s="125"/>
      <c r="K149" s="373"/>
      <c r="L149" s="125"/>
      <c r="M149" s="694">
        <f>SUM(L150:L151)/2</f>
        <v>0.82699999999999996</v>
      </c>
      <c r="N149" s="229"/>
      <c r="O149" s="761"/>
      <c r="P149" s="229"/>
      <c r="Q149" s="464"/>
      <c r="R149" s="464"/>
      <c r="S149" s="464"/>
      <c r="T149" s="464"/>
      <c r="U149" s="464"/>
      <c r="V149" s="464"/>
      <c r="W149" s="464"/>
      <c r="X149" s="464"/>
      <c r="Y149" s="464"/>
      <c r="Z149" s="464"/>
      <c r="AA149" s="464"/>
      <c r="AB149" s="464"/>
      <c r="AC149" s="464"/>
      <c r="AD149" s="464"/>
      <c r="AE149" s="464"/>
      <c r="AF149" s="464"/>
      <c r="AG149" s="464"/>
      <c r="AH149" s="464"/>
      <c r="AI149" s="464"/>
      <c r="AJ149" s="464"/>
      <c r="AK149" s="464"/>
      <c r="AL149" s="464"/>
      <c r="AM149" s="464"/>
      <c r="AN149" s="464"/>
      <c r="AO149" s="464"/>
      <c r="AP149" s="464"/>
      <c r="AQ149" s="464"/>
      <c r="AR149" s="464"/>
      <c r="AS149" s="464"/>
      <c r="AT149" s="464"/>
      <c r="AU149" s="464"/>
      <c r="AV149" s="464"/>
      <c r="AW149" s="464"/>
      <c r="AX149" s="464"/>
      <c r="AY149" s="464"/>
      <c r="AZ149" s="464"/>
      <c r="BA149" s="464"/>
      <c r="BB149" s="464"/>
      <c r="BC149" s="464"/>
      <c r="BD149" s="464"/>
      <c r="BE149" s="464"/>
      <c r="BF149" s="464"/>
      <c r="BG149" s="464"/>
      <c r="BH149" s="464"/>
      <c r="BI149" s="464"/>
      <c r="BJ149" s="464"/>
      <c r="BK149" s="464"/>
      <c r="BL149" s="464"/>
      <c r="BM149" s="464"/>
      <c r="BN149" s="464"/>
      <c r="BO149" s="464"/>
      <c r="BP149" s="464"/>
      <c r="BQ149" s="464"/>
      <c r="BR149" s="464"/>
      <c r="BS149" s="464"/>
      <c r="BT149" s="464"/>
      <c r="BU149" s="464"/>
      <c r="BV149" s="464"/>
      <c r="BW149" s="464"/>
      <c r="BX149" s="464"/>
      <c r="BY149" s="464"/>
      <c r="BZ149" s="464"/>
      <c r="CA149" s="464"/>
      <c r="CB149" s="464"/>
      <c r="CC149" s="464"/>
      <c r="CD149" s="464"/>
      <c r="CE149" s="464"/>
      <c r="CF149" s="464"/>
      <c r="CG149" s="464"/>
      <c r="CH149" s="464"/>
      <c r="CI149" s="464"/>
      <c r="CJ149" s="464"/>
      <c r="CK149" s="464"/>
      <c r="CL149" s="464"/>
      <c r="CM149" s="464"/>
      <c r="CN149" s="464"/>
      <c r="CO149" s="464"/>
      <c r="CP149" s="464"/>
      <c r="CQ149" s="464"/>
      <c r="CR149" s="464"/>
      <c r="CS149" s="464"/>
      <c r="CT149" s="687"/>
      <c r="CU149" s="687"/>
      <c r="CV149" s="687"/>
      <c r="CW149" s="687"/>
      <c r="CX149" s="687"/>
      <c r="CY149" s="687"/>
      <c r="CZ149" s="687"/>
      <c r="DA149" s="687"/>
      <c r="DB149" s="687"/>
      <c r="DC149" s="687"/>
      <c r="DD149" s="687"/>
      <c r="DE149" s="687"/>
      <c r="DF149" s="687"/>
      <c r="DG149" s="687"/>
      <c r="DH149" s="687"/>
      <c r="DI149" s="687"/>
      <c r="DJ149" s="687"/>
      <c r="DK149" s="687"/>
      <c r="DL149" s="687"/>
      <c r="DM149" s="687"/>
      <c r="DN149" s="687"/>
      <c r="DO149" s="687"/>
      <c r="DP149" s="687"/>
      <c r="DQ149" s="687"/>
      <c r="DR149" s="687"/>
      <c r="DS149" s="687"/>
      <c r="DT149" s="687"/>
      <c r="DU149" s="687"/>
      <c r="DV149" s="687"/>
      <c r="DW149" s="687"/>
      <c r="DX149" s="687"/>
      <c r="DY149" s="687"/>
      <c r="DZ149" s="687"/>
      <c r="EA149" s="687"/>
      <c r="EB149" s="687"/>
      <c r="EC149" s="687"/>
      <c r="ED149" s="687"/>
      <c r="EE149" s="687"/>
      <c r="EF149" s="687"/>
      <c r="EG149" s="687"/>
      <c r="EH149" s="687"/>
      <c r="EI149" s="687"/>
      <c r="EJ149" s="687"/>
      <c r="EK149" s="687"/>
      <c r="EL149" s="687"/>
      <c r="EM149" s="687"/>
      <c r="EN149" s="687"/>
      <c r="EO149" s="687"/>
      <c r="EP149" s="687"/>
      <c r="EQ149" s="687"/>
      <c r="ER149" s="687"/>
      <c r="ES149" s="687"/>
      <c r="ET149" s="687"/>
      <c r="EU149" s="687"/>
      <c r="EV149" s="687"/>
      <c r="EW149" s="687"/>
      <c r="EX149" s="687"/>
      <c r="EY149" s="687"/>
      <c r="EZ149" s="687"/>
      <c r="FA149" s="687"/>
      <c r="FB149" s="687"/>
      <c r="FC149" s="687"/>
      <c r="FD149" s="687"/>
      <c r="FE149" s="687"/>
      <c r="FF149" s="687"/>
      <c r="FG149" s="687"/>
      <c r="FH149" s="687"/>
      <c r="FI149" s="687"/>
      <c r="FJ149" s="687"/>
      <c r="FK149" s="687"/>
      <c r="FL149" s="687"/>
      <c r="FM149" s="687"/>
      <c r="FN149" s="687"/>
      <c r="FO149" s="687"/>
      <c r="FP149" s="687"/>
      <c r="FQ149" s="687"/>
      <c r="FR149" s="687"/>
      <c r="FS149" s="687"/>
      <c r="FT149" s="687"/>
      <c r="FU149" s="687"/>
      <c r="FV149" s="687"/>
      <c r="FW149" s="687"/>
      <c r="FX149" s="687"/>
      <c r="FY149" s="687"/>
      <c r="FZ149" s="687"/>
      <c r="GA149" s="687"/>
      <c r="GB149" s="687"/>
      <c r="GC149" s="687"/>
      <c r="GD149" s="687"/>
      <c r="GE149" s="687"/>
      <c r="GF149" s="687"/>
      <c r="GG149" s="687"/>
      <c r="GH149" s="687"/>
      <c r="GI149" s="687"/>
      <c r="GJ149" s="687"/>
      <c r="GK149" s="687"/>
      <c r="GL149" s="687"/>
      <c r="GM149" s="687"/>
      <c r="GN149" s="687"/>
      <c r="GO149" s="687"/>
      <c r="GP149" s="687"/>
      <c r="GQ149" s="687"/>
      <c r="GR149" s="687"/>
      <c r="GS149" s="687"/>
      <c r="GT149" s="687"/>
      <c r="GU149" s="687"/>
      <c r="GV149" s="687"/>
      <c r="GW149" s="687"/>
      <c r="GX149" s="687"/>
      <c r="GY149" s="687"/>
      <c r="GZ149" s="687"/>
      <c r="HA149" s="687"/>
      <c r="HB149" s="687"/>
      <c r="HC149" s="687"/>
      <c r="HD149" s="687"/>
      <c r="HE149" s="687"/>
      <c r="HF149" s="687"/>
      <c r="HG149" s="687"/>
      <c r="HH149" s="687"/>
      <c r="HI149" s="687"/>
      <c r="HJ149" s="687"/>
      <c r="HK149" s="687"/>
      <c r="HL149" s="687"/>
      <c r="HM149" s="687"/>
      <c r="HN149" s="687"/>
      <c r="HO149" s="687"/>
      <c r="HP149" s="687"/>
      <c r="HQ149" s="687"/>
      <c r="HR149" s="687"/>
      <c r="HS149" s="687"/>
      <c r="HT149" s="687"/>
      <c r="HU149" s="687"/>
      <c r="HV149" s="687"/>
      <c r="HW149" s="687"/>
      <c r="HX149" s="687"/>
      <c r="HY149" s="687"/>
      <c r="HZ149" s="687"/>
      <c r="IA149" s="687"/>
      <c r="IB149" s="687"/>
      <c r="IC149" s="687"/>
      <c r="ID149" s="687"/>
      <c r="IE149" s="687"/>
      <c r="IF149" s="687"/>
      <c r="IG149" s="687"/>
      <c r="IH149" s="687"/>
      <c r="II149" s="687"/>
      <c r="IJ149" s="687"/>
      <c r="IK149" s="687"/>
      <c r="IL149" s="687"/>
      <c r="IM149" s="687"/>
      <c r="IN149" s="687"/>
      <c r="IO149" s="687"/>
      <c r="IP149" s="687"/>
      <c r="IQ149" s="687"/>
      <c r="IR149" s="687"/>
      <c r="IS149" s="687"/>
      <c r="IT149" s="687"/>
      <c r="IU149" s="687"/>
      <c r="IV149" s="687"/>
      <c r="IW149" s="687"/>
    </row>
    <row r="150" spans="1:257" s="689" customFormat="1" ht="228" x14ac:dyDescent="0.2">
      <c r="A150" s="318"/>
      <c r="B150" s="318">
        <v>1</v>
      </c>
      <c r="C150" s="455" t="s">
        <v>591</v>
      </c>
      <c r="D150" s="96" t="s">
        <v>592</v>
      </c>
      <c r="E150" s="96" t="s">
        <v>593</v>
      </c>
      <c r="F150" s="96" t="s">
        <v>594</v>
      </c>
      <c r="G150" s="43" t="s">
        <v>768</v>
      </c>
      <c r="H150" s="239">
        <v>1130</v>
      </c>
      <c r="I150" s="240">
        <v>1130</v>
      </c>
      <c r="J150" s="241">
        <v>1</v>
      </c>
      <c r="K150" s="762">
        <v>610</v>
      </c>
      <c r="L150" s="242">
        <v>0.53900000000000003</v>
      </c>
      <c r="M150" s="203"/>
      <c r="N150" s="763" t="s">
        <v>1025</v>
      </c>
      <c r="O150" s="546" t="s">
        <v>992</v>
      </c>
      <c r="P150" s="764" t="s">
        <v>993</v>
      </c>
      <c r="Q150" s="464"/>
      <c r="R150" s="464"/>
      <c r="S150" s="464"/>
      <c r="T150" s="464"/>
      <c r="U150" s="464"/>
      <c r="V150" s="464"/>
      <c r="W150" s="464"/>
      <c r="X150" s="464"/>
      <c r="Y150" s="464"/>
      <c r="Z150" s="464"/>
      <c r="AA150" s="464"/>
      <c r="AB150" s="464"/>
      <c r="AC150" s="464"/>
      <c r="AD150" s="464"/>
      <c r="AE150" s="464"/>
      <c r="AF150" s="464"/>
      <c r="AG150" s="464"/>
      <c r="AH150" s="464"/>
      <c r="AI150" s="464"/>
      <c r="AJ150" s="464"/>
      <c r="AK150" s="464"/>
      <c r="AL150" s="464"/>
      <c r="AM150" s="464"/>
      <c r="AN150" s="464"/>
      <c r="AO150" s="464"/>
      <c r="AP150" s="464"/>
      <c r="AQ150" s="464"/>
      <c r="AR150" s="464"/>
      <c r="AS150" s="464"/>
      <c r="AT150" s="464"/>
      <c r="AU150" s="464"/>
      <c r="AV150" s="464"/>
      <c r="AW150" s="464"/>
      <c r="AX150" s="464"/>
      <c r="AY150" s="464"/>
      <c r="AZ150" s="464"/>
      <c r="BA150" s="464"/>
      <c r="BB150" s="464"/>
      <c r="BC150" s="464"/>
      <c r="BD150" s="464"/>
      <c r="BE150" s="464"/>
      <c r="BF150" s="464"/>
      <c r="BG150" s="464"/>
      <c r="BH150" s="464"/>
      <c r="BI150" s="464"/>
      <c r="BJ150" s="464"/>
      <c r="BK150" s="464"/>
      <c r="BL150" s="464"/>
      <c r="BM150" s="464"/>
      <c r="BN150" s="464"/>
      <c r="BO150" s="464"/>
      <c r="BP150" s="464"/>
      <c r="BQ150" s="464"/>
      <c r="BR150" s="464"/>
      <c r="BS150" s="464"/>
      <c r="BT150" s="464"/>
      <c r="BU150" s="464"/>
      <c r="BV150" s="464"/>
      <c r="BW150" s="464"/>
      <c r="BX150" s="464"/>
      <c r="BY150" s="464"/>
      <c r="BZ150" s="464"/>
      <c r="CA150" s="464"/>
      <c r="CB150" s="464"/>
      <c r="CC150" s="464"/>
      <c r="CD150" s="464"/>
      <c r="CE150" s="464"/>
      <c r="CF150" s="464"/>
      <c r="CG150" s="464"/>
      <c r="CH150" s="464"/>
      <c r="CI150" s="464"/>
      <c r="CJ150" s="464"/>
      <c r="CK150" s="464"/>
      <c r="CL150" s="464"/>
      <c r="CM150" s="464"/>
      <c r="CN150" s="464"/>
      <c r="CO150" s="464"/>
      <c r="CP150" s="464"/>
      <c r="CQ150" s="464"/>
      <c r="CR150" s="464"/>
      <c r="CS150" s="464"/>
      <c r="CT150" s="687"/>
      <c r="CU150" s="687"/>
      <c r="CV150" s="687"/>
      <c r="CW150" s="687"/>
      <c r="CX150" s="687"/>
      <c r="CY150" s="687"/>
      <c r="CZ150" s="687"/>
      <c r="DA150" s="687"/>
      <c r="DB150" s="687"/>
      <c r="DC150" s="687"/>
      <c r="DD150" s="687"/>
      <c r="DE150" s="687"/>
      <c r="DF150" s="687"/>
      <c r="DG150" s="687"/>
      <c r="DH150" s="687"/>
      <c r="DI150" s="687"/>
      <c r="DJ150" s="687"/>
      <c r="DK150" s="687"/>
      <c r="DL150" s="687"/>
      <c r="DM150" s="687"/>
      <c r="DN150" s="687"/>
      <c r="DO150" s="687"/>
      <c r="DP150" s="687"/>
      <c r="DQ150" s="687"/>
      <c r="DR150" s="687"/>
      <c r="DS150" s="687"/>
      <c r="DT150" s="687"/>
      <c r="DU150" s="687"/>
      <c r="DV150" s="687"/>
      <c r="DW150" s="687"/>
      <c r="DX150" s="687"/>
      <c r="DY150" s="687"/>
      <c r="DZ150" s="687"/>
      <c r="EA150" s="687"/>
      <c r="EB150" s="687"/>
      <c r="EC150" s="687"/>
      <c r="ED150" s="687"/>
      <c r="EE150" s="687"/>
      <c r="EF150" s="687"/>
      <c r="EG150" s="687"/>
      <c r="EH150" s="687"/>
      <c r="EI150" s="687"/>
      <c r="EJ150" s="687"/>
      <c r="EK150" s="687"/>
      <c r="EL150" s="687"/>
      <c r="EM150" s="687"/>
      <c r="EN150" s="687"/>
      <c r="EO150" s="687"/>
      <c r="EP150" s="687"/>
      <c r="EQ150" s="687"/>
      <c r="ER150" s="687"/>
      <c r="ES150" s="687"/>
      <c r="ET150" s="687"/>
      <c r="EU150" s="687"/>
      <c r="EV150" s="687"/>
      <c r="EW150" s="687"/>
      <c r="EX150" s="687"/>
      <c r="EY150" s="687"/>
      <c r="EZ150" s="687"/>
      <c r="FA150" s="687"/>
      <c r="FB150" s="687"/>
      <c r="FC150" s="687"/>
      <c r="FD150" s="687"/>
      <c r="FE150" s="687"/>
      <c r="FF150" s="687"/>
      <c r="FG150" s="687"/>
      <c r="FH150" s="687"/>
      <c r="FI150" s="687"/>
      <c r="FJ150" s="687"/>
      <c r="FK150" s="687"/>
      <c r="FL150" s="687"/>
      <c r="FM150" s="687"/>
      <c r="FN150" s="687"/>
      <c r="FO150" s="687"/>
      <c r="FP150" s="687"/>
      <c r="FQ150" s="687"/>
      <c r="FR150" s="687"/>
      <c r="FS150" s="687"/>
      <c r="FT150" s="687"/>
      <c r="FU150" s="687"/>
      <c r="FV150" s="687"/>
      <c r="FW150" s="687"/>
      <c r="FX150" s="687"/>
      <c r="FY150" s="687"/>
      <c r="FZ150" s="687"/>
      <c r="GA150" s="687"/>
      <c r="GB150" s="687"/>
      <c r="GC150" s="687"/>
      <c r="GD150" s="687"/>
      <c r="GE150" s="687"/>
      <c r="GF150" s="687"/>
      <c r="GG150" s="687"/>
      <c r="GH150" s="687"/>
      <c r="GI150" s="687"/>
      <c r="GJ150" s="687"/>
      <c r="GK150" s="687"/>
      <c r="GL150" s="687"/>
      <c r="GM150" s="687"/>
      <c r="GN150" s="687"/>
      <c r="GO150" s="687"/>
      <c r="GP150" s="687"/>
      <c r="GQ150" s="687"/>
      <c r="GR150" s="687"/>
      <c r="GS150" s="687"/>
      <c r="GT150" s="687"/>
      <c r="GU150" s="687"/>
      <c r="GV150" s="687"/>
      <c r="GW150" s="687"/>
      <c r="GX150" s="687"/>
      <c r="GY150" s="687"/>
      <c r="GZ150" s="687"/>
      <c r="HA150" s="687"/>
      <c r="HB150" s="687"/>
      <c r="HC150" s="687"/>
      <c r="HD150" s="687"/>
      <c r="HE150" s="687"/>
      <c r="HF150" s="687"/>
      <c r="HG150" s="687"/>
      <c r="HH150" s="687"/>
      <c r="HI150" s="687"/>
      <c r="HJ150" s="687"/>
      <c r="HK150" s="687"/>
      <c r="HL150" s="687"/>
      <c r="HM150" s="687"/>
      <c r="HN150" s="687"/>
      <c r="HO150" s="687"/>
      <c r="HP150" s="687"/>
      <c r="HQ150" s="687"/>
      <c r="HR150" s="687"/>
      <c r="HS150" s="687"/>
      <c r="HT150" s="687"/>
      <c r="HU150" s="687"/>
      <c r="HV150" s="687"/>
      <c r="HW150" s="687"/>
      <c r="HX150" s="687"/>
      <c r="HY150" s="687"/>
      <c r="HZ150" s="687"/>
      <c r="IA150" s="687"/>
      <c r="IB150" s="687"/>
      <c r="IC150" s="687"/>
      <c r="ID150" s="687"/>
      <c r="IE150" s="687"/>
      <c r="IF150" s="687"/>
      <c r="IG150" s="687"/>
      <c r="IH150" s="687"/>
      <c r="II150" s="687"/>
      <c r="IJ150" s="687"/>
      <c r="IK150" s="687"/>
      <c r="IL150" s="687"/>
      <c r="IM150" s="687"/>
      <c r="IN150" s="687"/>
      <c r="IO150" s="687"/>
      <c r="IP150" s="687"/>
      <c r="IQ150" s="687"/>
      <c r="IR150" s="687"/>
      <c r="IS150" s="687"/>
      <c r="IT150" s="687"/>
      <c r="IU150" s="687"/>
      <c r="IV150" s="687"/>
      <c r="IW150" s="687"/>
    </row>
    <row r="151" spans="1:257" s="689" customFormat="1" ht="120" x14ac:dyDescent="0.2">
      <c r="A151" s="417"/>
      <c r="B151" s="318">
        <v>2</v>
      </c>
      <c r="C151" s="76" t="s">
        <v>595</v>
      </c>
      <c r="D151" s="96" t="s">
        <v>789</v>
      </c>
      <c r="E151" s="605" t="s">
        <v>596</v>
      </c>
      <c r="F151" s="605" t="s">
        <v>596</v>
      </c>
      <c r="G151" s="43" t="s">
        <v>768</v>
      </c>
      <c r="H151" s="50">
        <v>200</v>
      </c>
      <c r="I151" s="73">
        <v>200</v>
      </c>
      <c r="J151" s="456">
        <v>1</v>
      </c>
      <c r="K151" s="765">
        <v>223</v>
      </c>
      <c r="L151" s="55">
        <f>K151/I151*100%</f>
        <v>1.115</v>
      </c>
      <c r="M151" s="203"/>
      <c r="N151" s="108" t="s">
        <v>1025</v>
      </c>
      <c r="O151" s="546" t="s">
        <v>992</v>
      </c>
      <c r="P151" s="764" t="s">
        <v>993</v>
      </c>
      <c r="Q151" s="464"/>
      <c r="R151" s="464"/>
      <c r="S151" s="464"/>
      <c r="T151" s="464"/>
      <c r="U151" s="464"/>
      <c r="V151" s="464"/>
      <c r="W151" s="464"/>
      <c r="X151" s="464"/>
      <c r="Y151" s="464"/>
      <c r="Z151" s="464"/>
      <c r="AA151" s="464"/>
      <c r="AB151" s="464"/>
      <c r="AC151" s="464"/>
      <c r="AD151" s="464"/>
      <c r="AE151" s="464"/>
      <c r="AF151" s="464"/>
      <c r="AG151" s="464"/>
      <c r="AH151" s="464"/>
      <c r="AI151" s="464"/>
      <c r="AJ151" s="464"/>
      <c r="AK151" s="464"/>
      <c r="AL151" s="464"/>
      <c r="AM151" s="464"/>
      <c r="AN151" s="464"/>
      <c r="AO151" s="464"/>
      <c r="AP151" s="464"/>
      <c r="AQ151" s="464"/>
      <c r="AR151" s="464"/>
      <c r="AS151" s="464"/>
      <c r="AT151" s="464"/>
      <c r="AU151" s="464"/>
      <c r="AV151" s="464"/>
      <c r="AW151" s="464"/>
      <c r="AX151" s="464"/>
      <c r="AY151" s="464"/>
      <c r="AZ151" s="464"/>
      <c r="BA151" s="464"/>
      <c r="BB151" s="464"/>
      <c r="BC151" s="464"/>
      <c r="BD151" s="464"/>
      <c r="BE151" s="464"/>
      <c r="BF151" s="464"/>
      <c r="BG151" s="464"/>
      <c r="BH151" s="464"/>
      <c r="BI151" s="464"/>
      <c r="BJ151" s="464"/>
      <c r="BK151" s="464"/>
      <c r="BL151" s="464"/>
      <c r="BM151" s="464"/>
      <c r="BN151" s="464"/>
      <c r="BO151" s="464"/>
      <c r="BP151" s="464"/>
      <c r="BQ151" s="464"/>
      <c r="BR151" s="464"/>
      <c r="BS151" s="464"/>
      <c r="BT151" s="464"/>
      <c r="BU151" s="464"/>
      <c r="BV151" s="464"/>
      <c r="BW151" s="464"/>
      <c r="BX151" s="464"/>
      <c r="BY151" s="464"/>
      <c r="BZ151" s="464"/>
      <c r="CA151" s="464"/>
      <c r="CB151" s="464"/>
      <c r="CC151" s="464"/>
      <c r="CD151" s="464"/>
      <c r="CE151" s="464"/>
      <c r="CF151" s="464"/>
      <c r="CG151" s="464"/>
      <c r="CH151" s="464"/>
      <c r="CI151" s="464"/>
      <c r="CJ151" s="464"/>
      <c r="CK151" s="464"/>
      <c r="CL151" s="464"/>
      <c r="CM151" s="464"/>
      <c r="CN151" s="464"/>
      <c r="CO151" s="464"/>
      <c r="CP151" s="464"/>
      <c r="CQ151" s="464"/>
      <c r="CR151" s="464"/>
      <c r="CS151" s="464"/>
      <c r="CT151" s="687"/>
      <c r="CU151" s="687"/>
      <c r="CV151" s="687"/>
      <c r="CW151" s="687"/>
      <c r="CX151" s="687"/>
      <c r="CY151" s="687"/>
      <c r="CZ151" s="687"/>
      <c r="DA151" s="687"/>
      <c r="DB151" s="687"/>
      <c r="DC151" s="687"/>
      <c r="DD151" s="687"/>
      <c r="DE151" s="687"/>
      <c r="DF151" s="687"/>
      <c r="DG151" s="687"/>
      <c r="DH151" s="687"/>
      <c r="DI151" s="687"/>
      <c r="DJ151" s="687"/>
      <c r="DK151" s="687"/>
      <c r="DL151" s="687"/>
      <c r="DM151" s="687"/>
      <c r="DN151" s="687"/>
      <c r="DO151" s="687"/>
      <c r="DP151" s="687"/>
      <c r="DQ151" s="687"/>
      <c r="DR151" s="687"/>
      <c r="DS151" s="687"/>
      <c r="DT151" s="687"/>
      <c r="DU151" s="687"/>
      <c r="DV151" s="687"/>
      <c r="DW151" s="687"/>
      <c r="DX151" s="687"/>
      <c r="DY151" s="687"/>
      <c r="DZ151" s="687"/>
      <c r="EA151" s="687"/>
      <c r="EB151" s="687"/>
      <c r="EC151" s="687"/>
      <c r="ED151" s="687"/>
      <c r="EE151" s="687"/>
      <c r="EF151" s="687"/>
      <c r="EG151" s="687"/>
      <c r="EH151" s="687"/>
      <c r="EI151" s="687"/>
      <c r="EJ151" s="687"/>
      <c r="EK151" s="687"/>
      <c r="EL151" s="687"/>
      <c r="EM151" s="687"/>
      <c r="EN151" s="687"/>
      <c r="EO151" s="687"/>
      <c r="EP151" s="687"/>
      <c r="EQ151" s="687"/>
      <c r="ER151" s="687"/>
      <c r="ES151" s="687"/>
      <c r="ET151" s="687"/>
      <c r="EU151" s="687"/>
      <c r="EV151" s="687"/>
      <c r="EW151" s="687"/>
      <c r="EX151" s="687"/>
      <c r="EY151" s="687"/>
      <c r="EZ151" s="687"/>
      <c r="FA151" s="687"/>
      <c r="FB151" s="687"/>
      <c r="FC151" s="687"/>
      <c r="FD151" s="687"/>
      <c r="FE151" s="687"/>
      <c r="FF151" s="687"/>
      <c r="FG151" s="687"/>
      <c r="FH151" s="687"/>
      <c r="FI151" s="687"/>
      <c r="FJ151" s="687"/>
      <c r="FK151" s="687"/>
      <c r="FL151" s="687"/>
      <c r="FM151" s="687"/>
      <c r="FN151" s="687"/>
      <c r="FO151" s="687"/>
      <c r="FP151" s="687"/>
      <c r="FQ151" s="687"/>
      <c r="FR151" s="687"/>
      <c r="FS151" s="687"/>
      <c r="FT151" s="687"/>
      <c r="FU151" s="687"/>
      <c r="FV151" s="687"/>
      <c r="FW151" s="687"/>
      <c r="FX151" s="687"/>
      <c r="FY151" s="687"/>
      <c r="FZ151" s="687"/>
      <c r="GA151" s="687"/>
      <c r="GB151" s="687"/>
      <c r="GC151" s="687"/>
      <c r="GD151" s="687"/>
      <c r="GE151" s="687"/>
      <c r="GF151" s="687"/>
      <c r="GG151" s="687"/>
      <c r="GH151" s="687"/>
      <c r="GI151" s="687"/>
      <c r="GJ151" s="687"/>
      <c r="GK151" s="687"/>
      <c r="GL151" s="687"/>
      <c r="GM151" s="687"/>
      <c r="GN151" s="687"/>
      <c r="GO151" s="687"/>
      <c r="GP151" s="687"/>
      <c r="GQ151" s="687"/>
      <c r="GR151" s="687"/>
      <c r="GS151" s="687"/>
      <c r="GT151" s="687"/>
      <c r="GU151" s="687"/>
      <c r="GV151" s="687"/>
      <c r="GW151" s="687"/>
      <c r="GX151" s="687"/>
      <c r="GY151" s="687"/>
      <c r="GZ151" s="687"/>
      <c r="HA151" s="687"/>
      <c r="HB151" s="687"/>
      <c r="HC151" s="687"/>
      <c r="HD151" s="687"/>
      <c r="HE151" s="687"/>
      <c r="HF151" s="687"/>
      <c r="HG151" s="687"/>
      <c r="HH151" s="687"/>
      <c r="HI151" s="687"/>
      <c r="HJ151" s="687"/>
      <c r="HK151" s="687"/>
      <c r="HL151" s="687"/>
      <c r="HM151" s="687"/>
      <c r="HN151" s="687"/>
      <c r="HO151" s="687"/>
      <c r="HP151" s="687"/>
      <c r="HQ151" s="687"/>
      <c r="HR151" s="687"/>
      <c r="HS151" s="687"/>
      <c r="HT151" s="687"/>
      <c r="HU151" s="687"/>
      <c r="HV151" s="687"/>
      <c r="HW151" s="687"/>
      <c r="HX151" s="687"/>
      <c r="HY151" s="687"/>
      <c r="HZ151" s="687"/>
      <c r="IA151" s="687"/>
      <c r="IB151" s="687"/>
      <c r="IC151" s="687"/>
      <c r="ID151" s="687"/>
      <c r="IE151" s="687"/>
      <c r="IF151" s="687"/>
      <c r="IG151" s="687"/>
      <c r="IH151" s="687"/>
      <c r="II151" s="687"/>
      <c r="IJ151" s="687"/>
      <c r="IK151" s="687"/>
      <c r="IL151" s="687"/>
      <c r="IM151" s="687"/>
      <c r="IN151" s="687"/>
      <c r="IO151" s="687"/>
      <c r="IP151" s="687"/>
      <c r="IQ151" s="687"/>
      <c r="IR151" s="687"/>
      <c r="IS151" s="687"/>
      <c r="IT151" s="687"/>
      <c r="IU151" s="687"/>
      <c r="IV151" s="687"/>
      <c r="IW151" s="687"/>
    </row>
    <row r="152" spans="1:257" s="728" customFormat="1" ht="27.75" customHeight="1" x14ac:dyDescent="0.2">
      <c r="A152" s="85" t="s">
        <v>685</v>
      </c>
      <c r="B152" s="1078" t="s">
        <v>907</v>
      </c>
      <c r="C152" s="1079"/>
      <c r="D152" s="1079"/>
      <c r="E152" s="39"/>
      <c r="F152" s="38"/>
      <c r="G152" s="37"/>
      <c r="H152" s="457"/>
      <c r="I152" s="457"/>
      <c r="J152" s="458"/>
      <c r="K152" s="459"/>
      <c r="L152" s="404"/>
      <c r="M152" s="766">
        <f>SUM(L153:L157)/4</f>
        <v>1.0325</v>
      </c>
      <c r="N152" s="248"/>
      <c r="O152" s="248"/>
      <c r="P152" s="248"/>
      <c r="Q152" s="464"/>
      <c r="R152" s="464"/>
      <c r="S152" s="464"/>
      <c r="T152" s="464"/>
      <c r="U152" s="464"/>
      <c r="V152" s="464"/>
      <c r="W152" s="464"/>
      <c r="X152" s="464"/>
      <c r="Y152" s="464"/>
      <c r="Z152" s="464"/>
      <c r="AA152" s="464"/>
      <c r="AB152" s="464"/>
      <c r="AC152" s="464"/>
      <c r="AD152" s="464"/>
      <c r="AE152" s="464"/>
      <c r="AF152" s="464"/>
      <c r="AG152" s="464"/>
      <c r="AH152" s="464"/>
      <c r="AI152" s="464"/>
      <c r="AJ152" s="464"/>
      <c r="AK152" s="464"/>
      <c r="AL152" s="464"/>
      <c r="AM152" s="464"/>
      <c r="AN152" s="464"/>
      <c r="AO152" s="464"/>
      <c r="AP152" s="464"/>
      <c r="AQ152" s="464"/>
      <c r="AR152" s="464"/>
      <c r="AS152" s="464"/>
      <c r="AT152" s="464"/>
      <c r="AU152" s="464"/>
      <c r="AV152" s="464"/>
      <c r="AW152" s="464"/>
      <c r="AX152" s="464"/>
      <c r="AY152" s="464"/>
      <c r="AZ152" s="464"/>
      <c r="BA152" s="464"/>
      <c r="BB152" s="464"/>
      <c r="BC152" s="464"/>
      <c r="BD152" s="464"/>
      <c r="BE152" s="464"/>
      <c r="BF152" s="464"/>
      <c r="BG152" s="464"/>
      <c r="BH152" s="464"/>
      <c r="BI152" s="464"/>
      <c r="BJ152" s="464"/>
      <c r="BK152" s="464"/>
      <c r="BL152" s="464"/>
      <c r="BM152" s="464"/>
      <c r="BN152" s="464"/>
      <c r="BO152" s="464"/>
      <c r="BP152" s="464"/>
      <c r="BQ152" s="464"/>
      <c r="BR152" s="464"/>
      <c r="BS152" s="464"/>
      <c r="BT152" s="464"/>
      <c r="BU152" s="464"/>
      <c r="BV152" s="464"/>
      <c r="BW152" s="464"/>
      <c r="BX152" s="464"/>
      <c r="BY152" s="464"/>
      <c r="BZ152" s="464"/>
      <c r="CA152" s="464"/>
      <c r="CB152" s="464"/>
      <c r="CC152" s="464"/>
      <c r="CD152" s="464"/>
      <c r="CE152" s="464"/>
      <c r="CF152" s="464"/>
      <c r="CG152" s="464"/>
      <c r="CH152" s="464"/>
      <c r="CI152" s="464"/>
      <c r="CJ152" s="464"/>
      <c r="CK152" s="464"/>
      <c r="CL152" s="464"/>
      <c r="CM152" s="464"/>
      <c r="CN152" s="464"/>
      <c r="CO152" s="464"/>
      <c r="CP152" s="464"/>
      <c r="CQ152" s="464"/>
      <c r="CR152" s="464"/>
      <c r="CS152" s="464"/>
      <c r="CT152" s="687"/>
      <c r="CU152" s="687"/>
      <c r="CV152" s="687"/>
      <c r="CW152" s="687"/>
      <c r="CX152" s="687"/>
      <c r="CY152" s="687"/>
      <c r="CZ152" s="687"/>
      <c r="DA152" s="687"/>
      <c r="DB152" s="687"/>
      <c r="DC152" s="687"/>
      <c r="DD152" s="687"/>
      <c r="DE152" s="687"/>
      <c r="DF152" s="687"/>
      <c r="DG152" s="687"/>
      <c r="DH152" s="687"/>
      <c r="DI152" s="687"/>
      <c r="DJ152" s="687"/>
      <c r="DK152" s="687"/>
      <c r="DL152" s="687"/>
      <c r="DM152" s="687"/>
      <c r="DN152" s="687"/>
      <c r="DO152" s="687"/>
      <c r="DP152" s="687"/>
      <c r="DQ152" s="687"/>
      <c r="DR152" s="687"/>
      <c r="DS152" s="687"/>
      <c r="DT152" s="687"/>
      <c r="DU152" s="687"/>
      <c r="DV152" s="687"/>
      <c r="DW152" s="687"/>
      <c r="DX152" s="687"/>
      <c r="DY152" s="687"/>
      <c r="DZ152" s="687"/>
      <c r="EA152" s="687"/>
      <c r="EB152" s="687"/>
      <c r="EC152" s="687"/>
      <c r="ED152" s="687"/>
      <c r="EE152" s="687"/>
      <c r="EF152" s="687"/>
      <c r="EG152" s="687"/>
      <c r="EH152" s="687"/>
      <c r="EI152" s="687"/>
      <c r="EJ152" s="687"/>
      <c r="EK152" s="687"/>
      <c r="EL152" s="687"/>
      <c r="EM152" s="687"/>
      <c r="EN152" s="687"/>
      <c r="EO152" s="687"/>
      <c r="EP152" s="687"/>
      <c r="EQ152" s="687"/>
      <c r="ER152" s="687"/>
      <c r="ES152" s="687"/>
      <c r="ET152" s="687"/>
      <c r="EU152" s="687"/>
      <c r="EV152" s="687"/>
      <c r="EW152" s="687"/>
      <c r="EX152" s="687"/>
      <c r="EY152" s="687"/>
      <c r="EZ152" s="687"/>
      <c r="FA152" s="687"/>
      <c r="FB152" s="687"/>
      <c r="FC152" s="687"/>
      <c r="FD152" s="687"/>
      <c r="FE152" s="687"/>
      <c r="FF152" s="687"/>
      <c r="FG152" s="687"/>
      <c r="FH152" s="687"/>
      <c r="FI152" s="687"/>
      <c r="FJ152" s="687"/>
      <c r="FK152" s="687"/>
      <c r="FL152" s="687"/>
      <c r="FM152" s="687"/>
      <c r="FN152" s="687"/>
      <c r="FO152" s="687"/>
      <c r="FP152" s="687"/>
      <c r="FQ152" s="687"/>
      <c r="FR152" s="687"/>
      <c r="FS152" s="687"/>
      <c r="FT152" s="687"/>
      <c r="FU152" s="687"/>
      <c r="FV152" s="687"/>
      <c r="FW152" s="687"/>
      <c r="FX152" s="687"/>
      <c r="FY152" s="687"/>
      <c r="FZ152" s="687"/>
      <c r="GA152" s="687"/>
      <c r="GB152" s="687"/>
      <c r="GC152" s="687"/>
      <c r="GD152" s="687"/>
      <c r="GE152" s="687"/>
      <c r="GF152" s="687"/>
      <c r="GG152" s="687"/>
      <c r="GH152" s="687"/>
      <c r="GI152" s="687"/>
      <c r="GJ152" s="687"/>
      <c r="GK152" s="687"/>
      <c r="GL152" s="687"/>
      <c r="GM152" s="687"/>
      <c r="GN152" s="687"/>
      <c r="GO152" s="687"/>
      <c r="GP152" s="687"/>
      <c r="GQ152" s="687"/>
      <c r="GR152" s="687"/>
      <c r="GS152" s="687"/>
      <c r="GT152" s="687"/>
      <c r="GU152" s="687"/>
      <c r="GV152" s="687"/>
      <c r="GW152" s="687"/>
      <c r="GX152" s="687"/>
      <c r="GY152" s="687"/>
      <c r="GZ152" s="687"/>
      <c r="HA152" s="687"/>
      <c r="HB152" s="687"/>
      <c r="HC152" s="687"/>
      <c r="HD152" s="687"/>
      <c r="HE152" s="687"/>
      <c r="HF152" s="687"/>
      <c r="HG152" s="687"/>
      <c r="HH152" s="687"/>
      <c r="HI152" s="687"/>
      <c r="HJ152" s="687"/>
      <c r="HK152" s="687"/>
      <c r="HL152" s="687"/>
      <c r="HM152" s="687"/>
      <c r="HN152" s="687"/>
      <c r="HO152" s="687"/>
      <c r="HP152" s="687"/>
      <c r="HQ152" s="687"/>
      <c r="HR152" s="687"/>
      <c r="HS152" s="687"/>
      <c r="HT152" s="687"/>
      <c r="HU152" s="687"/>
      <c r="HV152" s="687"/>
      <c r="HW152" s="687"/>
      <c r="HX152" s="687"/>
      <c r="HY152" s="687"/>
      <c r="HZ152" s="687"/>
      <c r="IA152" s="687"/>
      <c r="IB152" s="687"/>
      <c r="IC152" s="687"/>
      <c r="ID152" s="687"/>
      <c r="IE152" s="687"/>
      <c r="IF152" s="687"/>
      <c r="IG152" s="687"/>
      <c r="IH152" s="687"/>
      <c r="II152" s="687"/>
      <c r="IJ152" s="687"/>
      <c r="IK152" s="687"/>
      <c r="IL152" s="687"/>
      <c r="IM152" s="687"/>
      <c r="IN152" s="687"/>
      <c r="IO152" s="687"/>
      <c r="IP152" s="687"/>
      <c r="IQ152" s="687"/>
      <c r="IR152" s="687"/>
      <c r="IS152" s="687"/>
      <c r="IT152" s="687"/>
      <c r="IU152" s="687"/>
      <c r="IV152" s="687"/>
      <c r="IW152" s="687"/>
    </row>
    <row r="153" spans="1:257" s="689" customFormat="1" ht="84" x14ac:dyDescent="0.2">
      <c r="A153" s="314"/>
      <c r="B153" s="102">
        <v>1</v>
      </c>
      <c r="C153" s="103" t="s">
        <v>777</v>
      </c>
      <c r="D153" s="103" t="s">
        <v>786</v>
      </c>
      <c r="E153" s="104" t="s">
        <v>769</v>
      </c>
      <c r="F153" s="105" t="s">
        <v>770</v>
      </c>
      <c r="G153" s="460" t="s">
        <v>597</v>
      </c>
      <c r="H153" s="356">
        <v>1800</v>
      </c>
      <c r="I153" s="356">
        <v>1350</v>
      </c>
      <c r="J153" s="461">
        <v>0.75</v>
      </c>
      <c r="K153" s="767">
        <v>2219</v>
      </c>
      <c r="L153" s="55">
        <v>1.23</v>
      </c>
      <c r="M153" s="203"/>
      <c r="N153" s="108" t="s">
        <v>1011</v>
      </c>
      <c r="O153" s="217"/>
      <c r="P153" s="217"/>
      <c r="Q153" s="464"/>
      <c r="R153" s="464"/>
      <c r="S153" s="464"/>
      <c r="T153" s="464"/>
      <c r="U153" s="464"/>
      <c r="V153" s="464"/>
      <c r="W153" s="464"/>
      <c r="X153" s="464"/>
      <c r="Y153" s="464"/>
      <c r="Z153" s="464"/>
      <c r="AA153" s="464"/>
      <c r="AB153" s="464"/>
      <c r="AC153" s="464"/>
      <c r="AD153" s="464"/>
      <c r="AE153" s="464"/>
      <c r="AF153" s="464"/>
      <c r="AG153" s="464"/>
      <c r="AH153" s="464"/>
      <c r="AI153" s="464"/>
      <c r="AJ153" s="464"/>
      <c r="AK153" s="464"/>
      <c r="AL153" s="464"/>
      <c r="AM153" s="464"/>
      <c r="AN153" s="464"/>
      <c r="AO153" s="464"/>
      <c r="AP153" s="464"/>
      <c r="AQ153" s="464"/>
      <c r="AR153" s="464"/>
      <c r="AS153" s="464"/>
      <c r="AT153" s="464"/>
      <c r="AU153" s="464"/>
      <c r="AV153" s="464"/>
      <c r="AW153" s="464"/>
      <c r="AX153" s="464"/>
      <c r="AY153" s="464"/>
      <c r="AZ153" s="464"/>
      <c r="BA153" s="464"/>
      <c r="BB153" s="464"/>
      <c r="BC153" s="464"/>
      <c r="BD153" s="464"/>
      <c r="BE153" s="464"/>
      <c r="BF153" s="464"/>
      <c r="BG153" s="464"/>
      <c r="BH153" s="464"/>
      <c r="BI153" s="464"/>
      <c r="BJ153" s="464"/>
      <c r="BK153" s="464"/>
      <c r="BL153" s="464"/>
      <c r="BM153" s="464"/>
      <c r="BN153" s="464"/>
      <c r="BO153" s="464"/>
      <c r="BP153" s="464"/>
      <c r="BQ153" s="464"/>
      <c r="BR153" s="464"/>
      <c r="BS153" s="464"/>
      <c r="BT153" s="464"/>
      <c r="BU153" s="464"/>
      <c r="BV153" s="464"/>
      <c r="BW153" s="464"/>
      <c r="BX153" s="464"/>
      <c r="BY153" s="464"/>
      <c r="BZ153" s="464"/>
      <c r="CA153" s="464"/>
      <c r="CB153" s="464"/>
      <c r="CC153" s="464"/>
      <c r="CD153" s="464"/>
      <c r="CE153" s="464"/>
      <c r="CF153" s="464"/>
      <c r="CG153" s="464"/>
      <c r="CH153" s="464"/>
      <c r="CI153" s="464"/>
      <c r="CJ153" s="464"/>
      <c r="CK153" s="464"/>
      <c r="CL153" s="464"/>
      <c r="CM153" s="464"/>
      <c r="CN153" s="464"/>
      <c r="CO153" s="464"/>
      <c r="CP153" s="464"/>
      <c r="CQ153" s="464"/>
      <c r="CR153" s="464"/>
      <c r="CS153" s="464"/>
      <c r="CT153" s="687"/>
      <c r="CU153" s="687"/>
      <c r="CV153" s="687"/>
      <c r="CW153" s="687"/>
      <c r="CX153" s="687"/>
      <c r="CY153" s="687"/>
      <c r="CZ153" s="687"/>
      <c r="DA153" s="687"/>
      <c r="DB153" s="687"/>
      <c r="DC153" s="687"/>
      <c r="DD153" s="687"/>
      <c r="DE153" s="687"/>
      <c r="DF153" s="687"/>
      <c r="DG153" s="687"/>
      <c r="DH153" s="687"/>
      <c r="DI153" s="687"/>
      <c r="DJ153" s="687"/>
      <c r="DK153" s="687"/>
      <c r="DL153" s="687"/>
      <c r="DM153" s="687"/>
      <c r="DN153" s="687"/>
      <c r="DO153" s="687"/>
      <c r="DP153" s="687"/>
      <c r="DQ153" s="687"/>
      <c r="DR153" s="687"/>
      <c r="DS153" s="687"/>
      <c r="DT153" s="687"/>
      <c r="DU153" s="687"/>
      <c r="DV153" s="687"/>
      <c r="DW153" s="687"/>
      <c r="DX153" s="687"/>
      <c r="DY153" s="687"/>
      <c r="DZ153" s="687"/>
      <c r="EA153" s="687"/>
      <c r="EB153" s="687"/>
      <c r="EC153" s="687"/>
      <c r="ED153" s="687"/>
      <c r="EE153" s="687"/>
      <c r="EF153" s="687"/>
      <c r="EG153" s="687"/>
      <c r="EH153" s="687"/>
      <c r="EI153" s="687"/>
      <c r="EJ153" s="687"/>
      <c r="EK153" s="687"/>
      <c r="EL153" s="687"/>
      <c r="EM153" s="687"/>
      <c r="EN153" s="687"/>
      <c r="EO153" s="687"/>
      <c r="EP153" s="687"/>
      <c r="EQ153" s="687"/>
      <c r="ER153" s="687"/>
      <c r="ES153" s="687"/>
      <c r="ET153" s="687"/>
      <c r="EU153" s="687"/>
      <c r="EV153" s="687"/>
      <c r="EW153" s="687"/>
      <c r="EX153" s="687"/>
      <c r="EY153" s="687"/>
      <c r="EZ153" s="687"/>
      <c r="FA153" s="687"/>
      <c r="FB153" s="687"/>
      <c r="FC153" s="687"/>
      <c r="FD153" s="687"/>
      <c r="FE153" s="687"/>
      <c r="FF153" s="687"/>
      <c r="FG153" s="687"/>
      <c r="FH153" s="687"/>
      <c r="FI153" s="687"/>
      <c r="FJ153" s="687"/>
      <c r="FK153" s="687"/>
      <c r="FL153" s="687"/>
      <c r="FM153" s="687"/>
      <c r="FN153" s="687"/>
      <c r="FO153" s="687"/>
      <c r="FP153" s="687"/>
      <c r="FQ153" s="687"/>
      <c r="FR153" s="687"/>
      <c r="FS153" s="687"/>
      <c r="FT153" s="687"/>
      <c r="FU153" s="687"/>
      <c r="FV153" s="687"/>
      <c r="FW153" s="687"/>
      <c r="FX153" s="687"/>
      <c r="FY153" s="687"/>
      <c r="FZ153" s="687"/>
      <c r="GA153" s="687"/>
      <c r="GB153" s="687"/>
      <c r="GC153" s="687"/>
      <c r="GD153" s="687"/>
      <c r="GE153" s="687"/>
      <c r="GF153" s="687"/>
      <c r="GG153" s="687"/>
      <c r="GH153" s="687"/>
      <c r="GI153" s="687"/>
      <c r="GJ153" s="687"/>
      <c r="GK153" s="687"/>
      <c r="GL153" s="687"/>
      <c r="GM153" s="687"/>
      <c r="GN153" s="687"/>
      <c r="GO153" s="687"/>
      <c r="GP153" s="687"/>
      <c r="GQ153" s="687"/>
      <c r="GR153" s="687"/>
      <c r="GS153" s="687"/>
      <c r="GT153" s="687"/>
      <c r="GU153" s="687"/>
      <c r="GV153" s="687"/>
      <c r="GW153" s="687"/>
      <c r="GX153" s="687"/>
      <c r="GY153" s="687"/>
      <c r="GZ153" s="687"/>
      <c r="HA153" s="687"/>
      <c r="HB153" s="687"/>
      <c r="HC153" s="687"/>
      <c r="HD153" s="687"/>
      <c r="HE153" s="687"/>
      <c r="HF153" s="687"/>
      <c r="HG153" s="687"/>
      <c r="HH153" s="687"/>
      <c r="HI153" s="687"/>
      <c r="HJ153" s="687"/>
      <c r="HK153" s="687"/>
      <c r="HL153" s="687"/>
      <c r="HM153" s="687"/>
      <c r="HN153" s="687"/>
      <c r="HO153" s="687"/>
      <c r="HP153" s="687"/>
      <c r="HQ153" s="687"/>
      <c r="HR153" s="687"/>
      <c r="HS153" s="687"/>
      <c r="HT153" s="687"/>
      <c r="HU153" s="687"/>
      <c r="HV153" s="687"/>
      <c r="HW153" s="687"/>
      <c r="HX153" s="687"/>
      <c r="HY153" s="687"/>
      <c r="HZ153" s="687"/>
      <c r="IA153" s="687"/>
      <c r="IB153" s="687"/>
      <c r="IC153" s="687"/>
      <c r="ID153" s="687"/>
      <c r="IE153" s="687"/>
      <c r="IF153" s="687"/>
      <c r="IG153" s="687"/>
      <c r="IH153" s="687"/>
      <c r="II153" s="687"/>
      <c r="IJ153" s="687"/>
      <c r="IK153" s="687"/>
      <c r="IL153" s="687"/>
      <c r="IM153" s="687"/>
      <c r="IN153" s="687"/>
      <c r="IO153" s="687"/>
      <c r="IP153" s="687"/>
      <c r="IQ153" s="687"/>
      <c r="IR153" s="687"/>
      <c r="IS153" s="687"/>
      <c r="IT153" s="687"/>
      <c r="IU153" s="687"/>
      <c r="IV153" s="687"/>
      <c r="IW153" s="687"/>
    </row>
    <row r="154" spans="1:257" s="689" customFormat="1" ht="120" x14ac:dyDescent="0.2">
      <c r="A154" s="314"/>
      <c r="B154" s="102">
        <v>2</v>
      </c>
      <c r="C154" s="107" t="s">
        <v>784</v>
      </c>
      <c r="D154" s="103" t="s">
        <v>787</v>
      </c>
      <c r="E154" s="104" t="s">
        <v>771</v>
      </c>
      <c r="F154" s="105" t="s">
        <v>772</v>
      </c>
      <c r="G154" s="460" t="s">
        <v>598</v>
      </c>
      <c r="H154" s="356">
        <v>250</v>
      </c>
      <c r="I154" s="356">
        <v>188</v>
      </c>
      <c r="J154" s="461">
        <v>0.75</v>
      </c>
      <c r="K154" s="767">
        <v>225</v>
      </c>
      <c r="L154" s="55">
        <v>0.9</v>
      </c>
      <c r="M154" s="203"/>
      <c r="N154" s="108" t="s">
        <v>1011</v>
      </c>
      <c r="O154" s="238"/>
      <c r="P154" s="217"/>
      <c r="Q154" s="464"/>
      <c r="R154" s="464"/>
      <c r="S154" s="464"/>
      <c r="T154" s="464"/>
      <c r="U154" s="464"/>
      <c r="V154" s="464"/>
      <c r="W154" s="464"/>
      <c r="X154" s="464"/>
      <c r="Y154" s="464"/>
      <c r="Z154" s="464"/>
      <c r="AA154" s="464"/>
      <c r="AB154" s="464"/>
      <c r="AC154" s="464"/>
      <c r="AD154" s="464"/>
      <c r="AE154" s="464"/>
      <c r="AF154" s="464"/>
      <c r="AG154" s="464"/>
      <c r="AH154" s="464"/>
      <c r="AI154" s="464"/>
      <c r="AJ154" s="464"/>
      <c r="AK154" s="464"/>
      <c r="AL154" s="464"/>
      <c r="AM154" s="464"/>
      <c r="AN154" s="464"/>
      <c r="AO154" s="464"/>
      <c r="AP154" s="464"/>
      <c r="AQ154" s="464"/>
      <c r="AR154" s="464"/>
      <c r="AS154" s="464"/>
      <c r="AT154" s="464"/>
      <c r="AU154" s="464"/>
      <c r="AV154" s="464"/>
      <c r="AW154" s="464"/>
      <c r="AX154" s="464"/>
      <c r="AY154" s="464"/>
      <c r="AZ154" s="464"/>
      <c r="BA154" s="464"/>
      <c r="BB154" s="464"/>
      <c r="BC154" s="464"/>
      <c r="BD154" s="464"/>
      <c r="BE154" s="464"/>
      <c r="BF154" s="464"/>
      <c r="BG154" s="464"/>
      <c r="BH154" s="464"/>
      <c r="BI154" s="464"/>
      <c r="BJ154" s="464"/>
      <c r="BK154" s="464"/>
      <c r="BL154" s="464"/>
      <c r="BM154" s="464"/>
      <c r="BN154" s="464"/>
      <c r="BO154" s="464"/>
      <c r="BP154" s="464"/>
      <c r="BQ154" s="464"/>
      <c r="BR154" s="464"/>
      <c r="BS154" s="464"/>
      <c r="BT154" s="464"/>
      <c r="BU154" s="464"/>
      <c r="BV154" s="464"/>
      <c r="BW154" s="464"/>
      <c r="BX154" s="464"/>
      <c r="BY154" s="464"/>
      <c r="BZ154" s="464"/>
      <c r="CA154" s="464"/>
      <c r="CB154" s="464"/>
      <c r="CC154" s="464"/>
      <c r="CD154" s="464"/>
      <c r="CE154" s="464"/>
      <c r="CF154" s="464"/>
      <c r="CG154" s="464"/>
      <c r="CH154" s="464"/>
      <c r="CI154" s="464"/>
      <c r="CJ154" s="464"/>
      <c r="CK154" s="464"/>
      <c r="CL154" s="464"/>
      <c r="CM154" s="464"/>
      <c r="CN154" s="464"/>
      <c r="CO154" s="464"/>
      <c r="CP154" s="464"/>
      <c r="CQ154" s="464"/>
      <c r="CR154" s="464"/>
      <c r="CS154" s="464"/>
      <c r="CT154" s="687"/>
      <c r="CU154" s="687"/>
      <c r="CV154" s="687"/>
      <c r="CW154" s="687"/>
      <c r="CX154" s="687"/>
      <c r="CY154" s="687"/>
      <c r="CZ154" s="687"/>
      <c r="DA154" s="687"/>
      <c r="DB154" s="687"/>
      <c r="DC154" s="687"/>
      <c r="DD154" s="687"/>
      <c r="DE154" s="687"/>
      <c r="DF154" s="687"/>
      <c r="DG154" s="687"/>
      <c r="DH154" s="687"/>
      <c r="DI154" s="687"/>
      <c r="DJ154" s="687"/>
      <c r="DK154" s="687"/>
      <c r="DL154" s="687"/>
      <c r="DM154" s="687"/>
      <c r="DN154" s="687"/>
      <c r="DO154" s="687"/>
      <c r="DP154" s="687"/>
      <c r="DQ154" s="687"/>
      <c r="DR154" s="687"/>
      <c r="DS154" s="687"/>
      <c r="DT154" s="687"/>
      <c r="DU154" s="687"/>
      <c r="DV154" s="687"/>
      <c r="DW154" s="687"/>
      <c r="DX154" s="687"/>
      <c r="DY154" s="687"/>
      <c r="DZ154" s="687"/>
      <c r="EA154" s="687"/>
      <c r="EB154" s="687"/>
      <c r="EC154" s="687"/>
      <c r="ED154" s="687"/>
      <c r="EE154" s="687"/>
      <c r="EF154" s="687"/>
      <c r="EG154" s="687"/>
      <c r="EH154" s="687"/>
      <c r="EI154" s="687"/>
      <c r="EJ154" s="687"/>
      <c r="EK154" s="687"/>
      <c r="EL154" s="687"/>
      <c r="EM154" s="687"/>
      <c r="EN154" s="687"/>
      <c r="EO154" s="687"/>
      <c r="EP154" s="687"/>
      <c r="EQ154" s="687"/>
      <c r="ER154" s="687"/>
      <c r="ES154" s="687"/>
      <c r="ET154" s="687"/>
      <c r="EU154" s="687"/>
      <c r="EV154" s="687"/>
      <c r="EW154" s="687"/>
      <c r="EX154" s="687"/>
      <c r="EY154" s="687"/>
      <c r="EZ154" s="687"/>
      <c r="FA154" s="687"/>
      <c r="FB154" s="687"/>
      <c r="FC154" s="687"/>
      <c r="FD154" s="687"/>
      <c r="FE154" s="687"/>
      <c r="FF154" s="687"/>
      <c r="FG154" s="687"/>
      <c r="FH154" s="687"/>
      <c r="FI154" s="687"/>
      <c r="FJ154" s="687"/>
      <c r="FK154" s="687"/>
      <c r="FL154" s="687"/>
      <c r="FM154" s="687"/>
      <c r="FN154" s="687"/>
      <c r="FO154" s="687"/>
      <c r="FP154" s="687"/>
      <c r="FQ154" s="687"/>
      <c r="FR154" s="687"/>
      <c r="FS154" s="687"/>
      <c r="FT154" s="687"/>
      <c r="FU154" s="687"/>
      <c r="FV154" s="687"/>
      <c r="FW154" s="687"/>
      <c r="FX154" s="687"/>
      <c r="FY154" s="687"/>
      <c r="FZ154" s="687"/>
      <c r="GA154" s="687"/>
      <c r="GB154" s="687"/>
      <c r="GC154" s="687"/>
      <c r="GD154" s="687"/>
      <c r="GE154" s="687"/>
      <c r="GF154" s="687"/>
      <c r="GG154" s="687"/>
      <c r="GH154" s="687"/>
      <c r="GI154" s="687"/>
      <c r="GJ154" s="687"/>
      <c r="GK154" s="687"/>
      <c r="GL154" s="687"/>
      <c r="GM154" s="687"/>
      <c r="GN154" s="687"/>
      <c r="GO154" s="687"/>
      <c r="GP154" s="687"/>
      <c r="GQ154" s="687"/>
      <c r="GR154" s="687"/>
      <c r="GS154" s="687"/>
      <c r="GT154" s="687"/>
      <c r="GU154" s="687"/>
      <c r="GV154" s="687"/>
      <c r="GW154" s="687"/>
      <c r="GX154" s="687"/>
      <c r="GY154" s="687"/>
      <c r="GZ154" s="687"/>
      <c r="HA154" s="687"/>
      <c r="HB154" s="687"/>
      <c r="HC154" s="687"/>
      <c r="HD154" s="687"/>
      <c r="HE154" s="687"/>
      <c r="HF154" s="687"/>
      <c r="HG154" s="687"/>
      <c r="HH154" s="687"/>
      <c r="HI154" s="687"/>
      <c r="HJ154" s="687"/>
      <c r="HK154" s="687"/>
      <c r="HL154" s="687"/>
      <c r="HM154" s="687"/>
      <c r="HN154" s="687"/>
      <c r="HO154" s="687"/>
      <c r="HP154" s="687"/>
      <c r="HQ154" s="687"/>
      <c r="HR154" s="687"/>
      <c r="HS154" s="687"/>
      <c r="HT154" s="687"/>
      <c r="HU154" s="687"/>
      <c r="HV154" s="687"/>
      <c r="HW154" s="687"/>
      <c r="HX154" s="687"/>
      <c r="HY154" s="687"/>
      <c r="HZ154" s="687"/>
      <c r="IA154" s="687"/>
      <c r="IB154" s="687"/>
      <c r="IC154" s="687"/>
      <c r="ID154" s="687"/>
      <c r="IE154" s="687"/>
      <c r="IF154" s="687"/>
      <c r="IG154" s="687"/>
      <c r="IH154" s="687"/>
      <c r="II154" s="687"/>
      <c r="IJ154" s="687"/>
      <c r="IK154" s="687"/>
      <c r="IL154" s="687"/>
      <c r="IM154" s="687"/>
      <c r="IN154" s="687"/>
      <c r="IO154" s="687"/>
      <c r="IP154" s="687"/>
      <c r="IQ154" s="687"/>
      <c r="IR154" s="687"/>
      <c r="IS154" s="687"/>
      <c r="IT154" s="687"/>
      <c r="IU154" s="687"/>
      <c r="IV154" s="687"/>
      <c r="IW154" s="687"/>
    </row>
    <row r="155" spans="1:257" s="689" customFormat="1" ht="108" customHeight="1" x14ac:dyDescent="0.2">
      <c r="A155" s="314"/>
      <c r="B155" s="102">
        <v>3</v>
      </c>
      <c r="C155" s="103" t="s">
        <v>778</v>
      </c>
      <c r="D155" s="103" t="s">
        <v>788</v>
      </c>
      <c r="E155" s="104" t="s">
        <v>773</v>
      </c>
      <c r="F155" s="105" t="s">
        <v>774</v>
      </c>
      <c r="G155" s="460" t="s">
        <v>599</v>
      </c>
      <c r="H155" s="356">
        <v>6</v>
      </c>
      <c r="I155" s="356">
        <v>1</v>
      </c>
      <c r="J155" s="461">
        <v>0.5</v>
      </c>
      <c r="K155" s="768">
        <v>6</v>
      </c>
      <c r="L155" s="55">
        <v>1</v>
      </c>
      <c r="M155" s="203"/>
      <c r="N155" s="108" t="s">
        <v>1011</v>
      </c>
      <c r="O155" s="238"/>
      <c r="P155" s="217"/>
      <c r="Q155" s="464"/>
      <c r="R155" s="464"/>
      <c r="S155" s="464"/>
      <c r="T155" s="464"/>
      <c r="U155" s="464"/>
      <c r="V155" s="464"/>
      <c r="W155" s="464"/>
      <c r="X155" s="464"/>
      <c r="Y155" s="464"/>
      <c r="Z155" s="464"/>
      <c r="AA155" s="464"/>
      <c r="AB155" s="464"/>
      <c r="AC155" s="464"/>
      <c r="AD155" s="464"/>
      <c r="AE155" s="464"/>
      <c r="AF155" s="464"/>
      <c r="AG155" s="464"/>
      <c r="AH155" s="464"/>
      <c r="AI155" s="464"/>
      <c r="AJ155" s="464"/>
      <c r="AK155" s="464"/>
      <c r="AL155" s="464"/>
      <c r="AM155" s="464"/>
      <c r="AN155" s="464"/>
      <c r="AO155" s="464"/>
      <c r="AP155" s="464"/>
      <c r="AQ155" s="464"/>
      <c r="AR155" s="464"/>
      <c r="AS155" s="464"/>
      <c r="AT155" s="464"/>
      <c r="AU155" s="464"/>
      <c r="AV155" s="464"/>
      <c r="AW155" s="464"/>
      <c r="AX155" s="464"/>
      <c r="AY155" s="464"/>
      <c r="AZ155" s="464"/>
      <c r="BA155" s="464"/>
      <c r="BB155" s="464"/>
      <c r="BC155" s="464"/>
      <c r="BD155" s="464"/>
      <c r="BE155" s="464"/>
      <c r="BF155" s="464"/>
      <c r="BG155" s="464"/>
      <c r="BH155" s="464"/>
      <c r="BI155" s="464"/>
      <c r="BJ155" s="464"/>
      <c r="BK155" s="464"/>
      <c r="BL155" s="464"/>
      <c r="BM155" s="464"/>
      <c r="BN155" s="464"/>
      <c r="BO155" s="464"/>
      <c r="BP155" s="464"/>
      <c r="BQ155" s="464"/>
      <c r="BR155" s="464"/>
      <c r="BS155" s="464"/>
      <c r="BT155" s="464"/>
      <c r="BU155" s="464"/>
      <c r="BV155" s="464"/>
      <c r="BW155" s="464"/>
      <c r="BX155" s="464"/>
      <c r="BY155" s="464"/>
      <c r="BZ155" s="464"/>
      <c r="CA155" s="464"/>
      <c r="CB155" s="464"/>
      <c r="CC155" s="464"/>
      <c r="CD155" s="464"/>
      <c r="CE155" s="464"/>
      <c r="CF155" s="464"/>
      <c r="CG155" s="464"/>
      <c r="CH155" s="464"/>
      <c r="CI155" s="464"/>
      <c r="CJ155" s="464"/>
      <c r="CK155" s="464"/>
      <c r="CL155" s="464"/>
      <c r="CM155" s="464"/>
      <c r="CN155" s="464"/>
      <c r="CO155" s="464"/>
      <c r="CP155" s="464"/>
      <c r="CQ155" s="464"/>
      <c r="CR155" s="464"/>
      <c r="CS155" s="464"/>
      <c r="CT155" s="687"/>
      <c r="CU155" s="687"/>
      <c r="CV155" s="687"/>
      <c r="CW155" s="687"/>
      <c r="CX155" s="687"/>
      <c r="CY155" s="687"/>
      <c r="CZ155" s="687"/>
      <c r="DA155" s="687"/>
      <c r="DB155" s="687"/>
      <c r="DC155" s="687"/>
      <c r="DD155" s="687"/>
      <c r="DE155" s="687"/>
      <c r="DF155" s="687"/>
      <c r="DG155" s="687"/>
      <c r="DH155" s="687"/>
      <c r="DI155" s="687"/>
      <c r="DJ155" s="687"/>
      <c r="DK155" s="687"/>
      <c r="DL155" s="687"/>
      <c r="DM155" s="687"/>
      <c r="DN155" s="687"/>
      <c r="DO155" s="687"/>
      <c r="DP155" s="687"/>
      <c r="DQ155" s="687"/>
      <c r="DR155" s="687"/>
      <c r="DS155" s="687"/>
      <c r="DT155" s="687"/>
      <c r="DU155" s="687"/>
      <c r="DV155" s="687"/>
      <c r="DW155" s="687"/>
      <c r="DX155" s="687"/>
      <c r="DY155" s="687"/>
      <c r="DZ155" s="687"/>
      <c r="EA155" s="687"/>
      <c r="EB155" s="687"/>
      <c r="EC155" s="687"/>
      <c r="ED155" s="687"/>
      <c r="EE155" s="687"/>
      <c r="EF155" s="687"/>
      <c r="EG155" s="687"/>
      <c r="EH155" s="687"/>
      <c r="EI155" s="687"/>
      <c r="EJ155" s="687"/>
      <c r="EK155" s="687"/>
      <c r="EL155" s="687"/>
      <c r="EM155" s="687"/>
      <c r="EN155" s="687"/>
      <c r="EO155" s="687"/>
      <c r="EP155" s="687"/>
      <c r="EQ155" s="687"/>
      <c r="ER155" s="687"/>
      <c r="ES155" s="687"/>
      <c r="ET155" s="687"/>
      <c r="EU155" s="687"/>
      <c r="EV155" s="687"/>
      <c r="EW155" s="687"/>
      <c r="EX155" s="687"/>
      <c r="EY155" s="687"/>
      <c r="EZ155" s="687"/>
      <c r="FA155" s="687"/>
      <c r="FB155" s="687"/>
      <c r="FC155" s="687"/>
      <c r="FD155" s="687"/>
      <c r="FE155" s="687"/>
      <c r="FF155" s="687"/>
      <c r="FG155" s="687"/>
      <c r="FH155" s="687"/>
      <c r="FI155" s="687"/>
      <c r="FJ155" s="687"/>
      <c r="FK155" s="687"/>
      <c r="FL155" s="687"/>
      <c r="FM155" s="687"/>
      <c r="FN155" s="687"/>
      <c r="FO155" s="687"/>
      <c r="FP155" s="687"/>
      <c r="FQ155" s="687"/>
      <c r="FR155" s="687"/>
      <c r="FS155" s="687"/>
      <c r="FT155" s="687"/>
      <c r="FU155" s="687"/>
      <c r="FV155" s="687"/>
      <c r="FW155" s="687"/>
      <c r="FX155" s="687"/>
      <c r="FY155" s="687"/>
      <c r="FZ155" s="687"/>
      <c r="GA155" s="687"/>
      <c r="GB155" s="687"/>
      <c r="GC155" s="687"/>
      <c r="GD155" s="687"/>
      <c r="GE155" s="687"/>
      <c r="GF155" s="687"/>
      <c r="GG155" s="687"/>
      <c r="GH155" s="687"/>
      <c r="GI155" s="687"/>
      <c r="GJ155" s="687"/>
      <c r="GK155" s="687"/>
      <c r="GL155" s="687"/>
      <c r="GM155" s="687"/>
      <c r="GN155" s="687"/>
      <c r="GO155" s="687"/>
      <c r="GP155" s="687"/>
      <c r="GQ155" s="687"/>
      <c r="GR155" s="687"/>
      <c r="GS155" s="687"/>
      <c r="GT155" s="687"/>
      <c r="GU155" s="687"/>
      <c r="GV155" s="687"/>
      <c r="GW155" s="687"/>
      <c r="GX155" s="687"/>
      <c r="GY155" s="687"/>
      <c r="GZ155" s="687"/>
      <c r="HA155" s="687"/>
      <c r="HB155" s="687"/>
      <c r="HC155" s="687"/>
      <c r="HD155" s="687"/>
      <c r="HE155" s="687"/>
      <c r="HF155" s="687"/>
      <c r="HG155" s="687"/>
      <c r="HH155" s="687"/>
      <c r="HI155" s="687"/>
      <c r="HJ155" s="687"/>
      <c r="HK155" s="687"/>
      <c r="HL155" s="687"/>
      <c r="HM155" s="687"/>
      <c r="HN155" s="687"/>
      <c r="HO155" s="687"/>
      <c r="HP155" s="687"/>
      <c r="HQ155" s="687"/>
      <c r="HR155" s="687"/>
      <c r="HS155" s="687"/>
      <c r="HT155" s="687"/>
      <c r="HU155" s="687"/>
      <c r="HV155" s="687"/>
      <c r="HW155" s="687"/>
      <c r="HX155" s="687"/>
      <c r="HY155" s="687"/>
      <c r="HZ155" s="687"/>
      <c r="IA155" s="687"/>
      <c r="IB155" s="687"/>
      <c r="IC155" s="687"/>
      <c r="ID155" s="687"/>
      <c r="IE155" s="687"/>
      <c r="IF155" s="687"/>
      <c r="IG155" s="687"/>
      <c r="IH155" s="687"/>
      <c r="II155" s="687"/>
      <c r="IJ155" s="687"/>
      <c r="IK155" s="687"/>
      <c r="IL155" s="687"/>
      <c r="IM155" s="687"/>
      <c r="IN155" s="687"/>
      <c r="IO155" s="687"/>
      <c r="IP155" s="687"/>
      <c r="IQ155" s="687"/>
      <c r="IR155" s="687"/>
      <c r="IS155" s="687"/>
      <c r="IT155" s="687"/>
      <c r="IU155" s="687"/>
      <c r="IV155" s="687"/>
      <c r="IW155" s="687"/>
    </row>
    <row r="156" spans="1:257" s="689" customFormat="1" ht="84" x14ac:dyDescent="0.2">
      <c r="A156" s="314"/>
      <c r="B156" s="102">
        <v>4</v>
      </c>
      <c r="C156" s="103" t="s">
        <v>929</v>
      </c>
      <c r="D156" s="103" t="s">
        <v>790</v>
      </c>
      <c r="E156" s="104" t="s">
        <v>920</v>
      </c>
      <c r="F156" s="105" t="s">
        <v>775</v>
      </c>
      <c r="G156" s="460" t="s">
        <v>776</v>
      </c>
      <c r="H156" s="356">
        <v>1</v>
      </c>
      <c r="I156" s="356">
        <v>1</v>
      </c>
      <c r="J156" s="461">
        <v>1</v>
      </c>
      <c r="K156" s="768">
        <v>1</v>
      </c>
      <c r="L156" s="55">
        <v>1</v>
      </c>
      <c r="M156" s="203"/>
      <c r="N156" s="108" t="s">
        <v>1011</v>
      </c>
      <c r="O156" s="238"/>
      <c r="P156" s="217"/>
      <c r="Q156" s="464"/>
      <c r="R156" s="464"/>
      <c r="S156" s="464"/>
      <c r="T156" s="464"/>
      <c r="U156" s="464"/>
      <c r="V156" s="464"/>
      <c r="W156" s="464"/>
      <c r="X156" s="464"/>
      <c r="Y156" s="464"/>
      <c r="Z156" s="464"/>
      <c r="AA156" s="464"/>
      <c r="AB156" s="464"/>
      <c r="AC156" s="464"/>
      <c r="AD156" s="464"/>
      <c r="AE156" s="464"/>
      <c r="AF156" s="464"/>
      <c r="AG156" s="464"/>
      <c r="AH156" s="464"/>
      <c r="AI156" s="464"/>
      <c r="AJ156" s="464"/>
      <c r="AK156" s="464"/>
      <c r="AL156" s="464"/>
      <c r="AM156" s="464"/>
      <c r="AN156" s="464"/>
      <c r="AO156" s="464"/>
      <c r="AP156" s="464"/>
      <c r="AQ156" s="464"/>
      <c r="AR156" s="464"/>
      <c r="AS156" s="464"/>
      <c r="AT156" s="464"/>
      <c r="AU156" s="464"/>
      <c r="AV156" s="464"/>
      <c r="AW156" s="464"/>
      <c r="AX156" s="464"/>
      <c r="AY156" s="464"/>
      <c r="AZ156" s="464"/>
      <c r="BA156" s="464"/>
      <c r="BB156" s="464"/>
      <c r="BC156" s="464"/>
      <c r="BD156" s="464"/>
      <c r="BE156" s="464"/>
      <c r="BF156" s="464"/>
      <c r="BG156" s="464"/>
      <c r="BH156" s="464"/>
      <c r="BI156" s="464"/>
      <c r="BJ156" s="464"/>
      <c r="BK156" s="464"/>
      <c r="BL156" s="464"/>
      <c r="BM156" s="464"/>
      <c r="BN156" s="464"/>
      <c r="BO156" s="464"/>
      <c r="BP156" s="464"/>
      <c r="BQ156" s="464"/>
      <c r="BR156" s="464"/>
      <c r="BS156" s="464"/>
      <c r="BT156" s="464"/>
      <c r="BU156" s="464"/>
      <c r="BV156" s="464"/>
      <c r="BW156" s="464"/>
      <c r="BX156" s="464"/>
      <c r="BY156" s="464"/>
      <c r="BZ156" s="464"/>
      <c r="CA156" s="464"/>
      <c r="CB156" s="464"/>
      <c r="CC156" s="464"/>
      <c r="CD156" s="464"/>
      <c r="CE156" s="464"/>
      <c r="CF156" s="464"/>
      <c r="CG156" s="464"/>
      <c r="CH156" s="464"/>
      <c r="CI156" s="464"/>
      <c r="CJ156" s="464"/>
      <c r="CK156" s="464"/>
      <c r="CL156" s="464"/>
      <c r="CM156" s="464"/>
      <c r="CN156" s="464"/>
      <c r="CO156" s="464"/>
      <c r="CP156" s="464"/>
      <c r="CQ156" s="464"/>
      <c r="CR156" s="464"/>
      <c r="CS156" s="464"/>
      <c r="CT156" s="687"/>
      <c r="CU156" s="687"/>
      <c r="CV156" s="687"/>
      <c r="CW156" s="687"/>
      <c r="CX156" s="687"/>
      <c r="CY156" s="687"/>
      <c r="CZ156" s="687"/>
      <c r="DA156" s="687"/>
      <c r="DB156" s="687"/>
      <c r="DC156" s="687"/>
      <c r="DD156" s="687"/>
      <c r="DE156" s="687"/>
      <c r="DF156" s="687"/>
      <c r="DG156" s="687"/>
      <c r="DH156" s="687"/>
      <c r="DI156" s="687"/>
      <c r="DJ156" s="687"/>
      <c r="DK156" s="687"/>
      <c r="DL156" s="687"/>
      <c r="DM156" s="687"/>
      <c r="DN156" s="687"/>
      <c r="DO156" s="687"/>
      <c r="DP156" s="687"/>
      <c r="DQ156" s="687"/>
      <c r="DR156" s="687"/>
      <c r="DS156" s="687"/>
      <c r="DT156" s="687"/>
      <c r="DU156" s="687"/>
      <c r="DV156" s="687"/>
      <c r="DW156" s="687"/>
      <c r="DX156" s="687"/>
      <c r="DY156" s="687"/>
      <c r="DZ156" s="687"/>
      <c r="EA156" s="687"/>
      <c r="EB156" s="687"/>
      <c r="EC156" s="687"/>
      <c r="ED156" s="687"/>
      <c r="EE156" s="687"/>
      <c r="EF156" s="687"/>
      <c r="EG156" s="687"/>
      <c r="EH156" s="687"/>
      <c r="EI156" s="687"/>
      <c r="EJ156" s="687"/>
      <c r="EK156" s="687"/>
      <c r="EL156" s="687"/>
      <c r="EM156" s="687"/>
      <c r="EN156" s="687"/>
      <c r="EO156" s="687"/>
      <c r="EP156" s="687"/>
      <c r="EQ156" s="687"/>
      <c r="ER156" s="687"/>
      <c r="ES156" s="687"/>
      <c r="ET156" s="687"/>
      <c r="EU156" s="687"/>
      <c r="EV156" s="687"/>
      <c r="EW156" s="687"/>
      <c r="EX156" s="687"/>
      <c r="EY156" s="687"/>
      <c r="EZ156" s="687"/>
      <c r="FA156" s="687"/>
      <c r="FB156" s="687"/>
      <c r="FC156" s="687"/>
      <c r="FD156" s="687"/>
      <c r="FE156" s="687"/>
      <c r="FF156" s="687"/>
      <c r="FG156" s="687"/>
      <c r="FH156" s="687"/>
      <c r="FI156" s="687"/>
      <c r="FJ156" s="687"/>
      <c r="FK156" s="687"/>
      <c r="FL156" s="687"/>
      <c r="FM156" s="687"/>
      <c r="FN156" s="687"/>
      <c r="FO156" s="687"/>
      <c r="FP156" s="687"/>
      <c r="FQ156" s="687"/>
      <c r="FR156" s="687"/>
      <c r="FS156" s="687"/>
      <c r="FT156" s="687"/>
      <c r="FU156" s="687"/>
      <c r="FV156" s="687"/>
      <c r="FW156" s="687"/>
      <c r="FX156" s="687"/>
      <c r="FY156" s="687"/>
      <c r="FZ156" s="687"/>
      <c r="GA156" s="687"/>
      <c r="GB156" s="687"/>
      <c r="GC156" s="687"/>
      <c r="GD156" s="687"/>
      <c r="GE156" s="687"/>
      <c r="GF156" s="687"/>
      <c r="GG156" s="687"/>
      <c r="GH156" s="687"/>
      <c r="GI156" s="687"/>
      <c r="GJ156" s="687"/>
      <c r="GK156" s="687"/>
      <c r="GL156" s="687"/>
      <c r="GM156" s="687"/>
      <c r="GN156" s="687"/>
      <c r="GO156" s="687"/>
      <c r="GP156" s="687"/>
      <c r="GQ156" s="687"/>
      <c r="GR156" s="687"/>
      <c r="GS156" s="687"/>
      <c r="GT156" s="687"/>
      <c r="GU156" s="687"/>
      <c r="GV156" s="687"/>
      <c r="GW156" s="687"/>
      <c r="GX156" s="687"/>
      <c r="GY156" s="687"/>
      <c r="GZ156" s="687"/>
      <c r="HA156" s="687"/>
      <c r="HB156" s="687"/>
      <c r="HC156" s="687"/>
      <c r="HD156" s="687"/>
      <c r="HE156" s="687"/>
      <c r="HF156" s="687"/>
      <c r="HG156" s="687"/>
      <c r="HH156" s="687"/>
      <c r="HI156" s="687"/>
      <c r="HJ156" s="687"/>
      <c r="HK156" s="687"/>
      <c r="HL156" s="687"/>
      <c r="HM156" s="687"/>
      <c r="HN156" s="687"/>
      <c r="HO156" s="687"/>
      <c r="HP156" s="687"/>
      <c r="HQ156" s="687"/>
      <c r="HR156" s="687"/>
      <c r="HS156" s="687"/>
      <c r="HT156" s="687"/>
      <c r="HU156" s="687"/>
      <c r="HV156" s="687"/>
      <c r="HW156" s="687"/>
      <c r="HX156" s="687"/>
      <c r="HY156" s="687"/>
      <c r="HZ156" s="687"/>
      <c r="IA156" s="687"/>
      <c r="IB156" s="687"/>
      <c r="IC156" s="687"/>
      <c r="ID156" s="687"/>
      <c r="IE156" s="687"/>
      <c r="IF156" s="687"/>
      <c r="IG156" s="687"/>
      <c r="IH156" s="687"/>
      <c r="II156" s="687"/>
      <c r="IJ156" s="687"/>
      <c r="IK156" s="687"/>
      <c r="IL156" s="687"/>
      <c r="IM156" s="687"/>
      <c r="IN156" s="687"/>
      <c r="IO156" s="687"/>
      <c r="IP156" s="687"/>
      <c r="IQ156" s="687"/>
      <c r="IR156" s="687"/>
      <c r="IS156" s="687"/>
      <c r="IT156" s="687"/>
      <c r="IU156" s="687"/>
      <c r="IV156" s="687"/>
      <c r="IW156" s="687"/>
    </row>
    <row r="157" spans="1:257" s="689" customFormat="1" x14ac:dyDescent="0.2">
      <c r="A157" s="318"/>
      <c r="B157" s="102"/>
      <c r="C157" s="103"/>
      <c r="D157" s="103"/>
      <c r="E157" s="104"/>
      <c r="F157" s="105"/>
      <c r="G157" s="106"/>
      <c r="H157" s="529"/>
      <c r="I157" s="462"/>
      <c r="J157" s="463"/>
      <c r="K157" s="91"/>
      <c r="L157" s="55"/>
      <c r="M157" s="203"/>
      <c r="N157" s="217"/>
      <c r="O157" s="217"/>
      <c r="P157" s="217"/>
      <c r="Q157" s="464"/>
      <c r="R157" s="464"/>
      <c r="S157" s="464"/>
      <c r="T157" s="464"/>
      <c r="U157" s="464"/>
      <c r="V157" s="464"/>
      <c r="W157" s="464"/>
      <c r="X157" s="464"/>
      <c r="Y157" s="464"/>
      <c r="Z157" s="464"/>
      <c r="AA157" s="464"/>
      <c r="AB157" s="464"/>
      <c r="AC157" s="464"/>
      <c r="AD157" s="464"/>
      <c r="AE157" s="464"/>
      <c r="AF157" s="464"/>
      <c r="AG157" s="464"/>
      <c r="AH157" s="464"/>
      <c r="AI157" s="464"/>
      <c r="AJ157" s="464"/>
      <c r="AK157" s="464"/>
      <c r="AL157" s="464"/>
      <c r="AM157" s="464"/>
      <c r="AN157" s="464"/>
      <c r="AO157" s="464"/>
      <c r="AP157" s="464"/>
      <c r="AQ157" s="464"/>
      <c r="AR157" s="464"/>
      <c r="AS157" s="464"/>
      <c r="AT157" s="464"/>
      <c r="AU157" s="464"/>
      <c r="AV157" s="464"/>
      <c r="AW157" s="464"/>
      <c r="AX157" s="464"/>
      <c r="AY157" s="464"/>
      <c r="AZ157" s="464"/>
      <c r="BA157" s="464"/>
      <c r="BB157" s="464"/>
      <c r="BC157" s="464"/>
      <c r="BD157" s="464"/>
      <c r="BE157" s="464"/>
      <c r="BF157" s="464"/>
      <c r="BG157" s="464"/>
      <c r="BH157" s="464"/>
      <c r="BI157" s="464"/>
      <c r="BJ157" s="464"/>
      <c r="BK157" s="464"/>
      <c r="BL157" s="464"/>
      <c r="BM157" s="464"/>
      <c r="BN157" s="464"/>
      <c r="BO157" s="464"/>
      <c r="BP157" s="464"/>
      <c r="BQ157" s="464"/>
      <c r="BR157" s="464"/>
      <c r="BS157" s="464"/>
      <c r="BT157" s="464"/>
      <c r="BU157" s="464"/>
      <c r="BV157" s="464"/>
      <c r="BW157" s="464"/>
      <c r="BX157" s="464"/>
      <c r="BY157" s="464"/>
      <c r="BZ157" s="464"/>
      <c r="CA157" s="464"/>
      <c r="CB157" s="464"/>
      <c r="CC157" s="464"/>
      <c r="CD157" s="464"/>
      <c r="CE157" s="464"/>
      <c r="CF157" s="464"/>
      <c r="CG157" s="464"/>
      <c r="CH157" s="464"/>
      <c r="CI157" s="464"/>
      <c r="CJ157" s="464"/>
      <c r="CK157" s="464"/>
      <c r="CL157" s="464"/>
      <c r="CM157" s="464"/>
      <c r="CN157" s="464"/>
      <c r="CO157" s="464"/>
      <c r="CP157" s="464"/>
      <c r="CQ157" s="464"/>
      <c r="CR157" s="464"/>
      <c r="CS157" s="464"/>
      <c r="CT157" s="687"/>
      <c r="CU157" s="687"/>
      <c r="CV157" s="687"/>
      <c r="CW157" s="687"/>
      <c r="CX157" s="687"/>
      <c r="CY157" s="687"/>
      <c r="CZ157" s="687"/>
      <c r="DA157" s="687"/>
      <c r="DB157" s="687"/>
      <c r="DC157" s="687"/>
      <c r="DD157" s="687"/>
      <c r="DE157" s="687"/>
      <c r="DF157" s="687"/>
      <c r="DG157" s="687"/>
      <c r="DH157" s="687"/>
      <c r="DI157" s="687"/>
      <c r="DJ157" s="687"/>
      <c r="DK157" s="687"/>
      <c r="DL157" s="687"/>
      <c r="DM157" s="687"/>
      <c r="DN157" s="687"/>
      <c r="DO157" s="687"/>
      <c r="DP157" s="687"/>
      <c r="DQ157" s="687"/>
      <c r="DR157" s="687"/>
      <c r="DS157" s="687"/>
      <c r="DT157" s="687"/>
      <c r="DU157" s="687"/>
      <c r="DV157" s="687"/>
      <c r="DW157" s="687"/>
      <c r="DX157" s="687"/>
      <c r="DY157" s="687"/>
      <c r="DZ157" s="687"/>
      <c r="EA157" s="687"/>
      <c r="EB157" s="687"/>
      <c r="EC157" s="687"/>
      <c r="ED157" s="687"/>
      <c r="EE157" s="687"/>
      <c r="EF157" s="687"/>
      <c r="EG157" s="687"/>
      <c r="EH157" s="687"/>
      <c r="EI157" s="687"/>
      <c r="EJ157" s="687"/>
      <c r="EK157" s="687"/>
      <c r="EL157" s="687"/>
      <c r="EM157" s="687"/>
      <c r="EN157" s="687"/>
      <c r="EO157" s="687"/>
      <c r="EP157" s="687"/>
      <c r="EQ157" s="687"/>
      <c r="ER157" s="687"/>
      <c r="ES157" s="687"/>
      <c r="ET157" s="687"/>
      <c r="EU157" s="687"/>
      <c r="EV157" s="687"/>
      <c r="EW157" s="687"/>
      <c r="EX157" s="687"/>
      <c r="EY157" s="687"/>
      <c r="EZ157" s="687"/>
      <c r="FA157" s="687"/>
      <c r="FB157" s="687"/>
      <c r="FC157" s="687"/>
      <c r="FD157" s="687"/>
      <c r="FE157" s="687"/>
      <c r="FF157" s="687"/>
      <c r="FG157" s="687"/>
      <c r="FH157" s="687"/>
      <c r="FI157" s="687"/>
      <c r="FJ157" s="687"/>
      <c r="FK157" s="687"/>
      <c r="FL157" s="687"/>
      <c r="FM157" s="687"/>
      <c r="FN157" s="687"/>
      <c r="FO157" s="687"/>
      <c r="FP157" s="687"/>
      <c r="FQ157" s="687"/>
      <c r="FR157" s="687"/>
      <c r="FS157" s="687"/>
      <c r="FT157" s="687"/>
      <c r="FU157" s="687"/>
      <c r="FV157" s="687"/>
      <c r="FW157" s="687"/>
      <c r="FX157" s="687"/>
      <c r="FY157" s="687"/>
      <c r="FZ157" s="687"/>
      <c r="GA157" s="687"/>
      <c r="GB157" s="687"/>
      <c r="GC157" s="687"/>
      <c r="GD157" s="687"/>
      <c r="GE157" s="687"/>
      <c r="GF157" s="687"/>
      <c r="GG157" s="687"/>
      <c r="GH157" s="687"/>
      <c r="GI157" s="687"/>
      <c r="GJ157" s="687"/>
      <c r="GK157" s="687"/>
      <c r="GL157" s="687"/>
      <c r="GM157" s="687"/>
      <c r="GN157" s="687"/>
      <c r="GO157" s="687"/>
      <c r="GP157" s="687"/>
      <c r="GQ157" s="687"/>
      <c r="GR157" s="687"/>
      <c r="GS157" s="687"/>
      <c r="GT157" s="687"/>
      <c r="GU157" s="687"/>
      <c r="GV157" s="687"/>
      <c r="GW157" s="687"/>
      <c r="GX157" s="687"/>
      <c r="GY157" s="687"/>
      <c r="GZ157" s="687"/>
      <c r="HA157" s="687"/>
      <c r="HB157" s="687"/>
      <c r="HC157" s="687"/>
      <c r="HD157" s="687"/>
      <c r="HE157" s="687"/>
      <c r="HF157" s="687"/>
      <c r="HG157" s="687"/>
      <c r="HH157" s="687"/>
      <c r="HI157" s="687"/>
      <c r="HJ157" s="687"/>
      <c r="HK157" s="687"/>
      <c r="HL157" s="687"/>
      <c r="HM157" s="687"/>
      <c r="HN157" s="687"/>
      <c r="HO157" s="687"/>
      <c r="HP157" s="687"/>
      <c r="HQ157" s="687"/>
      <c r="HR157" s="687"/>
      <c r="HS157" s="687"/>
      <c r="HT157" s="687"/>
      <c r="HU157" s="687"/>
      <c r="HV157" s="687"/>
      <c r="HW157" s="687"/>
      <c r="HX157" s="687"/>
      <c r="HY157" s="687"/>
      <c r="HZ157" s="687"/>
      <c r="IA157" s="687"/>
      <c r="IB157" s="687"/>
      <c r="IC157" s="687"/>
      <c r="ID157" s="687"/>
      <c r="IE157" s="687"/>
      <c r="IF157" s="687"/>
      <c r="IG157" s="687"/>
      <c r="IH157" s="687"/>
      <c r="II157" s="687"/>
      <c r="IJ157" s="687"/>
      <c r="IK157" s="687"/>
      <c r="IL157" s="687"/>
      <c r="IM157" s="687"/>
      <c r="IN157" s="687"/>
      <c r="IO157" s="687"/>
      <c r="IP157" s="687"/>
      <c r="IQ157" s="687"/>
      <c r="IR157" s="687"/>
      <c r="IS157" s="687"/>
      <c r="IT157" s="687"/>
      <c r="IU157" s="687"/>
      <c r="IV157" s="687"/>
      <c r="IW157" s="687"/>
    </row>
    <row r="158" spans="1:257" s="689" customFormat="1" x14ac:dyDescent="0.2">
      <c r="A158" s="318"/>
      <c r="B158" s="102"/>
      <c r="C158" s="120" t="s">
        <v>779</v>
      </c>
      <c r="D158" s="121"/>
      <c r="E158" s="122"/>
      <c r="F158" s="122"/>
      <c r="G158" s="123"/>
      <c r="H158" s="101"/>
      <c r="I158" s="109"/>
      <c r="J158" s="124"/>
      <c r="K158" s="110"/>
      <c r="L158" s="125"/>
      <c r="M158" s="205">
        <f>M7+M28+M51+M111+M137+M152</f>
        <v>5.6102466641847109</v>
      </c>
      <c r="N158" s="229"/>
      <c r="O158" s="229"/>
      <c r="P158" s="229"/>
      <c r="Q158" s="464"/>
      <c r="R158" s="464"/>
      <c r="S158" s="464"/>
      <c r="T158" s="464"/>
      <c r="U158" s="464"/>
      <c r="V158" s="464"/>
      <c r="W158" s="464"/>
      <c r="X158" s="464"/>
      <c r="Y158" s="464"/>
      <c r="Z158" s="464"/>
      <c r="AA158" s="464"/>
      <c r="AB158" s="464"/>
      <c r="AC158" s="464"/>
      <c r="AD158" s="464"/>
      <c r="AE158" s="464"/>
      <c r="AF158" s="464"/>
      <c r="AG158" s="464"/>
      <c r="AH158" s="464"/>
      <c r="AI158" s="464"/>
      <c r="AJ158" s="464"/>
      <c r="AK158" s="464"/>
      <c r="AL158" s="464"/>
      <c r="AM158" s="464"/>
      <c r="AN158" s="464"/>
      <c r="AO158" s="464"/>
      <c r="AP158" s="464"/>
      <c r="AQ158" s="464"/>
      <c r="AR158" s="464"/>
      <c r="AS158" s="464"/>
      <c r="AT158" s="464"/>
      <c r="AU158" s="464"/>
      <c r="AV158" s="464"/>
      <c r="AW158" s="464"/>
      <c r="AX158" s="464"/>
      <c r="AY158" s="464"/>
      <c r="AZ158" s="464"/>
      <c r="BA158" s="464"/>
      <c r="BB158" s="464"/>
      <c r="BC158" s="464"/>
      <c r="BD158" s="464"/>
      <c r="BE158" s="464"/>
      <c r="BF158" s="464"/>
      <c r="BG158" s="464"/>
      <c r="BH158" s="464"/>
      <c r="BI158" s="464"/>
      <c r="BJ158" s="464"/>
      <c r="BK158" s="464"/>
      <c r="BL158" s="464"/>
      <c r="BM158" s="464"/>
      <c r="BN158" s="464"/>
      <c r="BO158" s="464"/>
      <c r="BP158" s="464"/>
      <c r="BQ158" s="464"/>
      <c r="BR158" s="464"/>
      <c r="BS158" s="464"/>
      <c r="BT158" s="464"/>
      <c r="BU158" s="464"/>
      <c r="BV158" s="464"/>
      <c r="BW158" s="464"/>
      <c r="BX158" s="464"/>
      <c r="BY158" s="464"/>
      <c r="BZ158" s="464"/>
      <c r="CA158" s="464"/>
      <c r="CB158" s="464"/>
      <c r="CC158" s="464"/>
      <c r="CD158" s="464"/>
      <c r="CE158" s="464"/>
      <c r="CF158" s="464"/>
      <c r="CG158" s="464"/>
      <c r="CH158" s="464"/>
      <c r="CI158" s="464"/>
      <c r="CJ158" s="464"/>
      <c r="CK158" s="464"/>
      <c r="CL158" s="464"/>
      <c r="CM158" s="464"/>
      <c r="CN158" s="464"/>
      <c r="CO158" s="464"/>
      <c r="CP158" s="464"/>
      <c r="CQ158" s="464"/>
      <c r="CR158" s="464"/>
      <c r="CS158" s="464"/>
      <c r="CT158" s="687"/>
      <c r="CU158" s="687"/>
      <c r="CV158" s="687"/>
      <c r="CW158" s="687"/>
      <c r="CX158" s="687"/>
      <c r="CY158" s="687"/>
      <c r="CZ158" s="687"/>
      <c r="DA158" s="687"/>
      <c r="DB158" s="687"/>
      <c r="DC158" s="687"/>
      <c r="DD158" s="687"/>
      <c r="DE158" s="687"/>
      <c r="DF158" s="687"/>
      <c r="DG158" s="687"/>
      <c r="DH158" s="687"/>
      <c r="DI158" s="687"/>
      <c r="DJ158" s="687"/>
      <c r="DK158" s="687"/>
      <c r="DL158" s="687"/>
      <c r="DM158" s="687"/>
      <c r="DN158" s="687"/>
      <c r="DO158" s="687"/>
      <c r="DP158" s="687"/>
      <c r="DQ158" s="687"/>
      <c r="DR158" s="687"/>
      <c r="DS158" s="687"/>
      <c r="DT158" s="687"/>
      <c r="DU158" s="687"/>
      <c r="DV158" s="687"/>
      <c r="DW158" s="687"/>
      <c r="DX158" s="687"/>
      <c r="DY158" s="687"/>
      <c r="DZ158" s="687"/>
      <c r="EA158" s="687"/>
      <c r="EB158" s="687"/>
      <c r="EC158" s="687"/>
      <c r="ED158" s="687"/>
      <c r="EE158" s="687"/>
      <c r="EF158" s="687"/>
      <c r="EG158" s="687"/>
      <c r="EH158" s="687"/>
      <c r="EI158" s="687"/>
      <c r="EJ158" s="687"/>
      <c r="EK158" s="687"/>
      <c r="EL158" s="687"/>
      <c r="EM158" s="687"/>
      <c r="EN158" s="687"/>
      <c r="EO158" s="687"/>
      <c r="EP158" s="687"/>
      <c r="EQ158" s="687"/>
      <c r="ER158" s="687"/>
      <c r="ES158" s="687"/>
      <c r="ET158" s="687"/>
      <c r="EU158" s="687"/>
      <c r="EV158" s="687"/>
      <c r="EW158" s="687"/>
      <c r="EX158" s="687"/>
      <c r="EY158" s="687"/>
      <c r="EZ158" s="687"/>
      <c r="FA158" s="687"/>
      <c r="FB158" s="687"/>
      <c r="FC158" s="687"/>
      <c r="FD158" s="687"/>
      <c r="FE158" s="687"/>
      <c r="FF158" s="687"/>
      <c r="FG158" s="687"/>
      <c r="FH158" s="687"/>
      <c r="FI158" s="687"/>
      <c r="FJ158" s="687"/>
      <c r="FK158" s="687"/>
      <c r="FL158" s="687"/>
      <c r="FM158" s="687"/>
      <c r="FN158" s="687"/>
      <c r="FO158" s="687"/>
      <c r="FP158" s="687"/>
      <c r="FQ158" s="687"/>
      <c r="FR158" s="687"/>
      <c r="FS158" s="687"/>
      <c r="FT158" s="687"/>
      <c r="FU158" s="687"/>
      <c r="FV158" s="687"/>
      <c r="FW158" s="687"/>
      <c r="FX158" s="687"/>
      <c r="FY158" s="687"/>
      <c r="FZ158" s="687"/>
      <c r="GA158" s="687"/>
      <c r="GB158" s="687"/>
      <c r="GC158" s="687"/>
      <c r="GD158" s="687"/>
      <c r="GE158" s="687"/>
      <c r="GF158" s="687"/>
      <c r="GG158" s="687"/>
      <c r="GH158" s="687"/>
      <c r="GI158" s="687"/>
      <c r="GJ158" s="687"/>
      <c r="GK158" s="687"/>
      <c r="GL158" s="687"/>
      <c r="GM158" s="687"/>
      <c r="GN158" s="687"/>
      <c r="GO158" s="687"/>
      <c r="GP158" s="687"/>
      <c r="GQ158" s="687"/>
      <c r="GR158" s="687"/>
      <c r="GS158" s="687"/>
      <c r="GT158" s="687"/>
      <c r="GU158" s="687"/>
      <c r="GV158" s="687"/>
      <c r="GW158" s="687"/>
      <c r="GX158" s="687"/>
      <c r="GY158" s="687"/>
      <c r="GZ158" s="687"/>
      <c r="HA158" s="687"/>
      <c r="HB158" s="687"/>
      <c r="HC158" s="687"/>
      <c r="HD158" s="687"/>
      <c r="HE158" s="687"/>
      <c r="HF158" s="687"/>
      <c r="HG158" s="687"/>
      <c r="HH158" s="687"/>
      <c r="HI158" s="687"/>
      <c r="HJ158" s="687"/>
      <c r="HK158" s="687"/>
      <c r="HL158" s="687"/>
      <c r="HM158" s="687"/>
      <c r="HN158" s="687"/>
      <c r="HO158" s="687"/>
      <c r="HP158" s="687"/>
      <c r="HQ158" s="687"/>
      <c r="HR158" s="687"/>
      <c r="HS158" s="687"/>
      <c r="HT158" s="687"/>
      <c r="HU158" s="687"/>
      <c r="HV158" s="687"/>
      <c r="HW158" s="687"/>
      <c r="HX158" s="687"/>
      <c r="HY158" s="687"/>
      <c r="HZ158" s="687"/>
      <c r="IA158" s="687"/>
      <c r="IB158" s="687"/>
      <c r="IC158" s="687"/>
      <c r="ID158" s="687"/>
      <c r="IE158" s="687"/>
      <c r="IF158" s="687"/>
      <c r="IG158" s="687"/>
      <c r="IH158" s="687"/>
      <c r="II158" s="687"/>
      <c r="IJ158" s="687"/>
      <c r="IK158" s="687"/>
      <c r="IL158" s="687"/>
      <c r="IM158" s="687"/>
      <c r="IN158" s="687"/>
      <c r="IO158" s="687"/>
      <c r="IP158" s="687"/>
      <c r="IQ158" s="687"/>
      <c r="IR158" s="687"/>
      <c r="IS158" s="687"/>
      <c r="IT158" s="687"/>
      <c r="IU158" s="687"/>
      <c r="IV158" s="687"/>
      <c r="IW158" s="687"/>
    </row>
    <row r="159" spans="1:257" s="689" customFormat="1" x14ac:dyDescent="0.2">
      <c r="A159" s="318"/>
      <c r="B159" s="102"/>
      <c r="C159" s="126" t="s">
        <v>780</v>
      </c>
      <c r="D159" s="127"/>
      <c r="E159" s="128"/>
      <c r="F159" s="128"/>
      <c r="G159" s="129"/>
      <c r="H159" s="130"/>
      <c r="I159" s="111"/>
      <c r="J159" s="131"/>
      <c r="K159" s="112"/>
      <c r="L159" s="132"/>
      <c r="M159" s="206">
        <f>M158/6</f>
        <v>0.93504111069745177</v>
      </c>
      <c r="N159" s="217"/>
      <c r="O159" s="217"/>
      <c r="P159" s="217"/>
      <c r="Q159" s="464"/>
      <c r="R159" s="464"/>
      <c r="S159" s="464"/>
      <c r="T159" s="464"/>
      <c r="U159" s="464"/>
      <c r="V159" s="464"/>
      <c r="W159" s="464"/>
      <c r="X159" s="464"/>
      <c r="Y159" s="464"/>
      <c r="Z159" s="464"/>
      <c r="AA159" s="464"/>
      <c r="AB159" s="464"/>
      <c r="AC159" s="464"/>
      <c r="AD159" s="464"/>
      <c r="AE159" s="464"/>
      <c r="AF159" s="464"/>
      <c r="AG159" s="464"/>
      <c r="AH159" s="464"/>
      <c r="AI159" s="464"/>
      <c r="AJ159" s="464"/>
      <c r="AK159" s="464"/>
      <c r="AL159" s="464"/>
      <c r="AM159" s="464"/>
      <c r="AN159" s="464"/>
      <c r="AO159" s="464"/>
      <c r="AP159" s="464"/>
      <c r="AQ159" s="464"/>
      <c r="AR159" s="464"/>
      <c r="AS159" s="464"/>
      <c r="AT159" s="464"/>
      <c r="AU159" s="464"/>
      <c r="AV159" s="464"/>
      <c r="AW159" s="464"/>
      <c r="AX159" s="464"/>
      <c r="AY159" s="464"/>
      <c r="AZ159" s="464"/>
      <c r="BA159" s="464"/>
      <c r="BB159" s="464"/>
      <c r="BC159" s="464"/>
      <c r="BD159" s="464"/>
      <c r="BE159" s="464"/>
      <c r="BF159" s="464"/>
      <c r="BG159" s="464"/>
      <c r="BH159" s="464"/>
      <c r="BI159" s="464"/>
      <c r="BJ159" s="464"/>
      <c r="BK159" s="464"/>
      <c r="BL159" s="464"/>
      <c r="BM159" s="464"/>
      <c r="BN159" s="464"/>
      <c r="BO159" s="464"/>
      <c r="BP159" s="464"/>
      <c r="BQ159" s="464"/>
      <c r="BR159" s="464"/>
      <c r="BS159" s="464"/>
      <c r="BT159" s="464"/>
      <c r="BU159" s="464"/>
      <c r="BV159" s="464"/>
      <c r="BW159" s="464"/>
      <c r="BX159" s="464"/>
      <c r="BY159" s="464"/>
      <c r="BZ159" s="464"/>
      <c r="CA159" s="464"/>
      <c r="CB159" s="464"/>
      <c r="CC159" s="464"/>
      <c r="CD159" s="464"/>
      <c r="CE159" s="464"/>
      <c r="CF159" s="464"/>
      <c r="CG159" s="464"/>
      <c r="CH159" s="464"/>
      <c r="CI159" s="464"/>
      <c r="CJ159" s="464"/>
      <c r="CK159" s="464"/>
      <c r="CL159" s="464"/>
      <c r="CM159" s="464"/>
      <c r="CN159" s="464"/>
      <c r="CO159" s="464"/>
      <c r="CP159" s="464"/>
      <c r="CQ159" s="464"/>
      <c r="CR159" s="464"/>
      <c r="CS159" s="464"/>
      <c r="CT159" s="687"/>
      <c r="CU159" s="687"/>
      <c r="CV159" s="687"/>
      <c r="CW159" s="687"/>
      <c r="CX159" s="687"/>
      <c r="CY159" s="687"/>
      <c r="CZ159" s="687"/>
      <c r="DA159" s="687"/>
      <c r="DB159" s="687"/>
      <c r="DC159" s="687"/>
      <c r="DD159" s="687"/>
      <c r="DE159" s="687"/>
      <c r="DF159" s="687"/>
      <c r="DG159" s="687"/>
      <c r="DH159" s="687"/>
      <c r="DI159" s="687"/>
      <c r="DJ159" s="687"/>
      <c r="DK159" s="687"/>
      <c r="DL159" s="687"/>
      <c r="DM159" s="687"/>
      <c r="DN159" s="687"/>
      <c r="DO159" s="687"/>
      <c r="DP159" s="687"/>
      <c r="DQ159" s="687"/>
      <c r="DR159" s="687"/>
      <c r="DS159" s="687"/>
      <c r="DT159" s="687"/>
      <c r="DU159" s="687"/>
      <c r="DV159" s="687"/>
      <c r="DW159" s="687"/>
      <c r="DX159" s="687"/>
      <c r="DY159" s="687"/>
      <c r="DZ159" s="687"/>
      <c r="EA159" s="687"/>
      <c r="EB159" s="687"/>
      <c r="EC159" s="687"/>
      <c r="ED159" s="687"/>
      <c r="EE159" s="687"/>
      <c r="EF159" s="687"/>
      <c r="EG159" s="687"/>
      <c r="EH159" s="687"/>
      <c r="EI159" s="687"/>
      <c r="EJ159" s="687"/>
      <c r="EK159" s="687"/>
      <c r="EL159" s="687"/>
      <c r="EM159" s="687"/>
      <c r="EN159" s="687"/>
      <c r="EO159" s="687"/>
      <c r="EP159" s="687"/>
      <c r="EQ159" s="687"/>
      <c r="ER159" s="687"/>
      <c r="ES159" s="687"/>
      <c r="ET159" s="687"/>
      <c r="EU159" s="687"/>
      <c r="EV159" s="687"/>
      <c r="EW159" s="687"/>
      <c r="EX159" s="687"/>
      <c r="EY159" s="687"/>
      <c r="EZ159" s="687"/>
      <c r="FA159" s="687"/>
      <c r="FB159" s="687"/>
      <c r="FC159" s="687"/>
      <c r="FD159" s="687"/>
      <c r="FE159" s="687"/>
      <c r="FF159" s="687"/>
      <c r="FG159" s="687"/>
      <c r="FH159" s="687"/>
      <c r="FI159" s="687"/>
      <c r="FJ159" s="687"/>
      <c r="FK159" s="687"/>
      <c r="FL159" s="687"/>
      <c r="FM159" s="687"/>
      <c r="FN159" s="687"/>
      <c r="FO159" s="687"/>
      <c r="FP159" s="687"/>
      <c r="FQ159" s="687"/>
      <c r="FR159" s="687"/>
      <c r="FS159" s="687"/>
      <c r="FT159" s="687"/>
      <c r="FU159" s="687"/>
      <c r="FV159" s="687"/>
      <c r="FW159" s="687"/>
      <c r="FX159" s="687"/>
      <c r="FY159" s="687"/>
      <c r="FZ159" s="687"/>
      <c r="GA159" s="687"/>
      <c r="GB159" s="687"/>
      <c r="GC159" s="687"/>
      <c r="GD159" s="687"/>
      <c r="GE159" s="687"/>
      <c r="GF159" s="687"/>
      <c r="GG159" s="687"/>
      <c r="GH159" s="687"/>
      <c r="GI159" s="687"/>
      <c r="GJ159" s="687"/>
      <c r="GK159" s="687"/>
      <c r="GL159" s="687"/>
      <c r="GM159" s="687"/>
      <c r="GN159" s="687"/>
      <c r="GO159" s="687"/>
      <c r="GP159" s="687"/>
      <c r="GQ159" s="687"/>
      <c r="GR159" s="687"/>
      <c r="GS159" s="687"/>
      <c r="GT159" s="687"/>
      <c r="GU159" s="687"/>
      <c r="GV159" s="687"/>
      <c r="GW159" s="687"/>
      <c r="GX159" s="687"/>
      <c r="GY159" s="687"/>
      <c r="GZ159" s="687"/>
      <c r="HA159" s="687"/>
      <c r="HB159" s="687"/>
      <c r="HC159" s="687"/>
      <c r="HD159" s="687"/>
      <c r="HE159" s="687"/>
      <c r="HF159" s="687"/>
      <c r="HG159" s="687"/>
      <c r="HH159" s="687"/>
      <c r="HI159" s="687"/>
      <c r="HJ159" s="687"/>
      <c r="HK159" s="687"/>
      <c r="HL159" s="687"/>
      <c r="HM159" s="687"/>
      <c r="HN159" s="687"/>
      <c r="HO159" s="687"/>
      <c r="HP159" s="687"/>
      <c r="HQ159" s="687"/>
      <c r="HR159" s="687"/>
      <c r="HS159" s="687"/>
      <c r="HT159" s="687"/>
      <c r="HU159" s="687"/>
      <c r="HV159" s="687"/>
      <c r="HW159" s="687"/>
      <c r="HX159" s="687"/>
      <c r="HY159" s="687"/>
      <c r="HZ159" s="687"/>
      <c r="IA159" s="687"/>
      <c r="IB159" s="687"/>
      <c r="IC159" s="687"/>
      <c r="ID159" s="687"/>
      <c r="IE159" s="687"/>
      <c r="IF159" s="687"/>
      <c r="IG159" s="687"/>
      <c r="IH159" s="687"/>
      <c r="II159" s="687"/>
      <c r="IJ159" s="687"/>
      <c r="IK159" s="687"/>
      <c r="IL159" s="687"/>
      <c r="IM159" s="687"/>
      <c r="IN159" s="687"/>
      <c r="IO159" s="687"/>
      <c r="IP159" s="687"/>
      <c r="IQ159" s="687"/>
      <c r="IR159" s="687"/>
      <c r="IS159" s="687"/>
      <c r="IT159" s="687"/>
      <c r="IU159" s="687"/>
      <c r="IV159" s="687"/>
      <c r="IW159" s="687"/>
    </row>
    <row r="160" spans="1:257" ht="13.5" x14ac:dyDescent="0.25">
      <c r="A160" s="133"/>
      <c r="B160" s="119"/>
      <c r="C160" s="115" t="s">
        <v>781</v>
      </c>
      <c r="D160" s="133"/>
      <c r="E160" s="133"/>
      <c r="F160" s="133"/>
      <c r="G160" s="134"/>
      <c r="H160" s="134"/>
      <c r="I160" s="134"/>
      <c r="J160" s="134"/>
      <c r="K160" s="135"/>
      <c r="L160" s="134"/>
      <c r="M160" s="769"/>
      <c r="N160" s="217"/>
      <c r="O160" s="217"/>
      <c r="P160" s="217"/>
      <c r="Q160" s="464"/>
      <c r="R160" s="464"/>
      <c r="S160" s="464"/>
      <c r="T160" s="464"/>
      <c r="U160" s="464"/>
      <c r="V160" s="464"/>
      <c r="W160" s="464"/>
      <c r="X160" s="464"/>
      <c r="Y160" s="464"/>
      <c r="Z160" s="464"/>
      <c r="AA160" s="464"/>
      <c r="AB160" s="464"/>
      <c r="AC160" s="464"/>
      <c r="AD160" s="464"/>
      <c r="AE160" s="464"/>
      <c r="AF160" s="464"/>
      <c r="AG160" s="464"/>
      <c r="AH160" s="464"/>
      <c r="AI160" s="464"/>
      <c r="AJ160" s="464"/>
      <c r="AK160" s="464"/>
      <c r="AL160" s="464"/>
      <c r="AM160" s="464"/>
      <c r="AN160" s="464"/>
      <c r="AO160" s="464"/>
      <c r="AP160" s="464"/>
      <c r="AQ160" s="464"/>
      <c r="AR160" s="464"/>
      <c r="AS160" s="464"/>
      <c r="AT160" s="464"/>
      <c r="AU160" s="464"/>
      <c r="AV160" s="464"/>
      <c r="AW160" s="464"/>
      <c r="AX160" s="464"/>
      <c r="AY160" s="464"/>
      <c r="AZ160" s="464"/>
      <c r="BA160" s="464"/>
      <c r="BB160" s="464"/>
      <c r="BC160" s="464"/>
      <c r="BD160" s="464"/>
      <c r="BE160" s="464"/>
      <c r="BF160" s="464"/>
      <c r="BG160" s="464"/>
      <c r="BH160" s="464"/>
      <c r="BI160" s="464"/>
      <c r="BJ160" s="464"/>
      <c r="BK160" s="464"/>
      <c r="BL160" s="464"/>
      <c r="BM160" s="464"/>
      <c r="BN160" s="464"/>
      <c r="BO160" s="464"/>
      <c r="BP160" s="464"/>
      <c r="BQ160" s="464"/>
      <c r="BR160" s="464"/>
      <c r="BS160" s="464"/>
      <c r="BT160" s="464"/>
      <c r="BU160" s="464"/>
      <c r="BV160" s="464"/>
      <c r="BW160" s="464"/>
      <c r="BX160" s="464"/>
      <c r="BY160" s="464"/>
      <c r="BZ160" s="464"/>
      <c r="CA160" s="464"/>
      <c r="CB160" s="464"/>
      <c r="CC160" s="464"/>
      <c r="CD160" s="464"/>
      <c r="CE160" s="464"/>
      <c r="CF160" s="464"/>
      <c r="CG160" s="464"/>
      <c r="CH160" s="464"/>
      <c r="CI160" s="464"/>
      <c r="CJ160" s="464"/>
      <c r="CK160" s="464"/>
      <c r="CL160" s="464"/>
      <c r="CM160" s="464"/>
      <c r="CN160" s="464"/>
      <c r="CO160" s="464"/>
      <c r="CP160" s="464"/>
      <c r="CQ160" s="464"/>
      <c r="CR160" s="464"/>
      <c r="CS160" s="464"/>
      <c r="CT160" s="464"/>
      <c r="CU160" s="464"/>
      <c r="CV160" s="464"/>
      <c r="CW160" s="464"/>
      <c r="CX160" s="464"/>
      <c r="CY160" s="464"/>
      <c r="CZ160" s="464"/>
      <c r="DA160" s="464"/>
      <c r="DB160" s="464"/>
      <c r="DC160" s="464"/>
      <c r="DD160" s="464"/>
      <c r="DE160" s="464"/>
      <c r="DF160" s="464"/>
      <c r="DG160" s="464"/>
      <c r="DH160" s="464"/>
      <c r="DI160" s="464"/>
      <c r="DJ160" s="464"/>
      <c r="DK160" s="464"/>
      <c r="DL160" s="464"/>
      <c r="DM160" s="464"/>
      <c r="DN160" s="464"/>
      <c r="DO160" s="464"/>
      <c r="DP160" s="464"/>
      <c r="DQ160" s="464"/>
      <c r="DR160" s="464"/>
      <c r="DS160" s="464"/>
      <c r="DT160" s="464"/>
      <c r="DU160" s="464"/>
      <c r="DV160" s="464"/>
      <c r="DW160" s="464"/>
      <c r="DX160" s="464"/>
      <c r="DY160" s="464"/>
      <c r="DZ160" s="464"/>
      <c r="EA160" s="464"/>
      <c r="EB160" s="464"/>
      <c r="EC160" s="464"/>
      <c r="ED160" s="464"/>
      <c r="EE160" s="464"/>
      <c r="EF160" s="464"/>
      <c r="EG160" s="464"/>
      <c r="EH160" s="464"/>
      <c r="EI160" s="464"/>
      <c r="EJ160" s="464"/>
      <c r="EK160" s="464"/>
      <c r="EL160" s="464"/>
      <c r="EM160" s="464"/>
      <c r="EN160" s="464"/>
      <c r="EO160" s="464"/>
      <c r="EP160" s="464"/>
      <c r="EQ160" s="464"/>
      <c r="ER160" s="464"/>
      <c r="ES160" s="464"/>
      <c r="ET160" s="464"/>
      <c r="EU160" s="464"/>
      <c r="EV160" s="464"/>
      <c r="EW160" s="464"/>
      <c r="EX160" s="464"/>
      <c r="EY160" s="464"/>
      <c r="EZ160" s="464"/>
      <c r="FA160" s="464"/>
      <c r="FB160" s="464"/>
      <c r="FC160" s="464"/>
      <c r="FD160" s="464"/>
      <c r="FE160" s="464"/>
      <c r="FF160" s="464"/>
      <c r="FG160" s="464"/>
      <c r="FH160" s="464"/>
      <c r="FI160" s="464"/>
      <c r="FJ160" s="464"/>
      <c r="FK160" s="464"/>
      <c r="FL160" s="464"/>
      <c r="FM160" s="464"/>
      <c r="FN160" s="464"/>
      <c r="FO160" s="464"/>
      <c r="FP160" s="464"/>
      <c r="FQ160" s="464"/>
      <c r="FR160" s="464"/>
      <c r="FS160" s="464"/>
      <c r="FT160" s="464"/>
      <c r="FU160" s="464"/>
      <c r="FV160" s="464"/>
      <c r="FW160" s="464"/>
      <c r="FX160" s="464"/>
      <c r="FY160" s="464"/>
      <c r="FZ160" s="464"/>
      <c r="GA160" s="464"/>
      <c r="GB160" s="464"/>
      <c r="GC160" s="464"/>
      <c r="GD160" s="464"/>
      <c r="GE160" s="464"/>
      <c r="GF160" s="464"/>
      <c r="GG160" s="464"/>
      <c r="GH160" s="464"/>
      <c r="GI160" s="464"/>
      <c r="GJ160" s="464"/>
      <c r="GK160" s="464"/>
      <c r="GL160" s="464"/>
      <c r="GM160" s="464"/>
      <c r="GN160" s="464"/>
      <c r="GO160" s="464"/>
      <c r="GP160" s="464"/>
      <c r="GQ160" s="464"/>
      <c r="GR160" s="464"/>
      <c r="GS160" s="464"/>
      <c r="GT160" s="464"/>
      <c r="GU160" s="464"/>
      <c r="GV160" s="464"/>
      <c r="GW160" s="464"/>
      <c r="GX160" s="464"/>
      <c r="GY160" s="464"/>
      <c r="GZ160" s="464"/>
      <c r="HA160" s="464"/>
      <c r="HB160" s="464"/>
      <c r="HC160" s="464"/>
      <c r="HD160" s="464"/>
      <c r="HE160" s="464"/>
      <c r="HF160" s="464"/>
      <c r="HG160" s="464"/>
      <c r="HH160" s="464"/>
      <c r="HI160" s="464"/>
      <c r="HJ160" s="464"/>
      <c r="HK160" s="464"/>
      <c r="HL160" s="464"/>
      <c r="HM160" s="464"/>
      <c r="HN160" s="464"/>
      <c r="HO160" s="464"/>
      <c r="HP160" s="464"/>
      <c r="HQ160" s="464"/>
      <c r="HR160" s="464"/>
      <c r="HS160" s="464"/>
      <c r="HT160" s="464"/>
      <c r="HU160" s="464"/>
      <c r="HV160" s="464"/>
      <c r="HW160" s="464"/>
      <c r="HX160" s="464"/>
      <c r="HY160" s="464"/>
      <c r="HZ160" s="464"/>
      <c r="IA160" s="464"/>
      <c r="IB160" s="464"/>
      <c r="IC160" s="464"/>
      <c r="ID160" s="464"/>
      <c r="IE160" s="464"/>
      <c r="IF160" s="464"/>
      <c r="IG160" s="464"/>
      <c r="IH160" s="464"/>
      <c r="II160" s="464"/>
      <c r="IJ160" s="464"/>
      <c r="IK160" s="464"/>
      <c r="IL160" s="464"/>
      <c r="IM160" s="464"/>
      <c r="IN160" s="464"/>
      <c r="IO160" s="464"/>
      <c r="IP160" s="464"/>
      <c r="IQ160" s="464"/>
      <c r="IR160" s="464"/>
      <c r="IS160" s="464"/>
      <c r="IT160" s="464"/>
      <c r="IU160" s="464"/>
      <c r="IV160" s="464"/>
      <c r="IW160" s="464"/>
    </row>
    <row r="161" spans="1:257" ht="13.5" x14ac:dyDescent="0.25">
      <c r="A161" s="133"/>
      <c r="B161" s="113">
        <v>1</v>
      </c>
      <c r="C161" s="116" t="s">
        <v>782</v>
      </c>
      <c r="D161" s="137"/>
      <c r="E161" s="137"/>
      <c r="F161" s="137"/>
      <c r="G161" s="138"/>
      <c r="H161" s="138"/>
      <c r="I161" s="138"/>
      <c r="J161" s="138"/>
      <c r="K161" s="139"/>
      <c r="L161" s="140"/>
      <c r="M161" s="770"/>
      <c r="N161" s="217"/>
      <c r="O161" s="217"/>
      <c r="P161" s="217"/>
      <c r="Q161" s="464"/>
      <c r="R161" s="464"/>
      <c r="S161" s="464"/>
      <c r="T161" s="464"/>
      <c r="U161" s="464"/>
      <c r="V161" s="464"/>
      <c r="W161" s="464"/>
      <c r="X161" s="464"/>
      <c r="Y161" s="464"/>
      <c r="Z161" s="464"/>
      <c r="AA161" s="464"/>
      <c r="AB161" s="464"/>
      <c r="AC161" s="464"/>
      <c r="AD161" s="464"/>
      <c r="AE161" s="464"/>
      <c r="AF161" s="464"/>
      <c r="AG161" s="464"/>
      <c r="AH161" s="464"/>
      <c r="AI161" s="464"/>
      <c r="AJ161" s="464"/>
      <c r="AK161" s="464"/>
      <c r="AL161" s="464"/>
      <c r="AM161" s="464"/>
      <c r="AN161" s="464"/>
      <c r="AO161" s="464"/>
      <c r="AP161" s="464"/>
      <c r="AQ161" s="464"/>
      <c r="AR161" s="464"/>
      <c r="AS161" s="464"/>
      <c r="AT161" s="464"/>
      <c r="AU161" s="464"/>
      <c r="AV161" s="464"/>
      <c r="AW161" s="464"/>
      <c r="AX161" s="464"/>
      <c r="AY161" s="464"/>
      <c r="AZ161" s="464"/>
      <c r="BA161" s="464"/>
      <c r="BB161" s="464"/>
      <c r="BC161" s="464"/>
      <c r="BD161" s="464"/>
      <c r="BE161" s="464"/>
      <c r="BF161" s="464"/>
      <c r="BG161" s="464"/>
      <c r="BH161" s="464"/>
      <c r="BI161" s="464"/>
      <c r="BJ161" s="464"/>
      <c r="BK161" s="464"/>
      <c r="BL161" s="464"/>
      <c r="BM161" s="464"/>
      <c r="BN161" s="464"/>
      <c r="BO161" s="464"/>
      <c r="BP161" s="464"/>
      <c r="BQ161" s="464"/>
      <c r="BR161" s="464"/>
      <c r="BS161" s="464"/>
      <c r="BT161" s="464"/>
      <c r="BU161" s="464"/>
      <c r="BV161" s="464"/>
      <c r="BW161" s="464"/>
      <c r="BX161" s="464"/>
      <c r="BY161" s="464"/>
      <c r="BZ161" s="464"/>
      <c r="CA161" s="464"/>
      <c r="CB161" s="464"/>
      <c r="CC161" s="464"/>
      <c r="CD161" s="464"/>
      <c r="CE161" s="464"/>
      <c r="CF161" s="464"/>
      <c r="CG161" s="464"/>
      <c r="CH161" s="464"/>
      <c r="CI161" s="464"/>
      <c r="CJ161" s="464"/>
      <c r="CK161" s="464"/>
      <c r="CL161" s="464"/>
      <c r="CM161" s="464"/>
      <c r="CN161" s="464"/>
      <c r="CO161" s="464"/>
      <c r="CP161" s="464"/>
      <c r="CQ161" s="464"/>
      <c r="CR161" s="464"/>
      <c r="CS161" s="464"/>
      <c r="CT161" s="464"/>
      <c r="CU161" s="464"/>
      <c r="CV161" s="464"/>
      <c r="CW161" s="464"/>
      <c r="CX161" s="464"/>
      <c r="CY161" s="464"/>
      <c r="CZ161" s="464"/>
      <c r="DA161" s="464"/>
      <c r="DB161" s="464"/>
      <c r="DC161" s="464"/>
      <c r="DD161" s="464"/>
      <c r="DE161" s="464"/>
      <c r="DF161" s="464"/>
      <c r="DG161" s="464"/>
      <c r="DH161" s="464"/>
      <c r="DI161" s="464"/>
      <c r="DJ161" s="464"/>
      <c r="DK161" s="464"/>
      <c r="DL161" s="464"/>
      <c r="DM161" s="464"/>
      <c r="DN161" s="464"/>
      <c r="DO161" s="464"/>
      <c r="DP161" s="464"/>
      <c r="DQ161" s="464"/>
      <c r="DR161" s="464"/>
      <c r="DS161" s="464"/>
      <c r="DT161" s="464"/>
      <c r="DU161" s="464"/>
      <c r="DV161" s="464"/>
      <c r="DW161" s="464"/>
      <c r="DX161" s="464"/>
      <c r="DY161" s="464"/>
      <c r="DZ161" s="464"/>
      <c r="EA161" s="464"/>
      <c r="EB161" s="464"/>
      <c r="EC161" s="464"/>
      <c r="ED161" s="464"/>
      <c r="EE161" s="464"/>
      <c r="EF161" s="464"/>
      <c r="EG161" s="464"/>
      <c r="EH161" s="464"/>
      <c r="EI161" s="464"/>
      <c r="EJ161" s="464"/>
      <c r="EK161" s="464"/>
      <c r="EL161" s="464"/>
      <c r="EM161" s="464"/>
      <c r="EN161" s="464"/>
      <c r="EO161" s="464"/>
      <c r="EP161" s="464"/>
      <c r="EQ161" s="464"/>
      <c r="ER161" s="464"/>
      <c r="ES161" s="464"/>
      <c r="ET161" s="464"/>
      <c r="EU161" s="464"/>
      <c r="EV161" s="464"/>
      <c r="EW161" s="464"/>
      <c r="EX161" s="464"/>
      <c r="EY161" s="464"/>
      <c r="EZ161" s="464"/>
      <c r="FA161" s="464"/>
      <c r="FB161" s="464"/>
      <c r="FC161" s="464"/>
      <c r="FD161" s="464"/>
      <c r="FE161" s="464"/>
      <c r="FF161" s="464"/>
      <c r="FG161" s="464"/>
      <c r="FH161" s="464"/>
      <c r="FI161" s="464"/>
      <c r="FJ161" s="464"/>
      <c r="FK161" s="464"/>
      <c r="FL161" s="464"/>
      <c r="FM161" s="464"/>
      <c r="FN161" s="464"/>
      <c r="FO161" s="464"/>
      <c r="FP161" s="464"/>
      <c r="FQ161" s="464"/>
      <c r="FR161" s="464"/>
      <c r="FS161" s="464"/>
      <c r="FT161" s="464"/>
      <c r="FU161" s="464"/>
      <c r="FV161" s="464"/>
      <c r="FW161" s="464"/>
      <c r="FX161" s="464"/>
      <c r="FY161" s="464"/>
      <c r="FZ161" s="464"/>
      <c r="GA161" s="464"/>
      <c r="GB161" s="464"/>
      <c r="GC161" s="464"/>
      <c r="GD161" s="464"/>
      <c r="GE161" s="464"/>
      <c r="GF161" s="464"/>
      <c r="GG161" s="464"/>
      <c r="GH161" s="464"/>
      <c r="GI161" s="464"/>
      <c r="GJ161" s="464"/>
      <c r="GK161" s="464"/>
      <c r="GL161" s="464"/>
      <c r="GM161" s="464"/>
      <c r="GN161" s="464"/>
      <c r="GO161" s="464"/>
      <c r="GP161" s="464"/>
      <c r="GQ161" s="464"/>
      <c r="GR161" s="464"/>
      <c r="GS161" s="464"/>
      <c r="GT161" s="464"/>
      <c r="GU161" s="464"/>
      <c r="GV161" s="464"/>
      <c r="GW161" s="464"/>
      <c r="GX161" s="464"/>
      <c r="GY161" s="464"/>
      <c r="GZ161" s="464"/>
      <c r="HA161" s="464"/>
      <c r="HB161" s="464"/>
      <c r="HC161" s="464"/>
      <c r="HD161" s="464"/>
      <c r="HE161" s="464"/>
      <c r="HF161" s="464"/>
      <c r="HG161" s="464"/>
      <c r="HH161" s="464"/>
      <c r="HI161" s="464"/>
      <c r="HJ161" s="464"/>
      <c r="HK161" s="464"/>
      <c r="HL161" s="464"/>
      <c r="HM161" s="464"/>
      <c r="HN161" s="464"/>
      <c r="HO161" s="464"/>
      <c r="HP161" s="464"/>
      <c r="HQ161" s="464"/>
      <c r="HR161" s="464"/>
      <c r="HS161" s="464"/>
      <c r="HT161" s="464"/>
      <c r="HU161" s="464"/>
      <c r="HV161" s="464"/>
      <c r="HW161" s="464"/>
      <c r="HX161" s="464"/>
      <c r="HY161" s="464"/>
      <c r="HZ161" s="464"/>
      <c r="IA161" s="464"/>
      <c r="IB161" s="464"/>
      <c r="IC161" s="464"/>
      <c r="ID161" s="464"/>
      <c r="IE161" s="464"/>
      <c r="IF161" s="464"/>
      <c r="IG161" s="464"/>
      <c r="IH161" s="464"/>
      <c r="II161" s="464"/>
      <c r="IJ161" s="464"/>
      <c r="IK161" s="464"/>
      <c r="IL161" s="464"/>
      <c r="IM161" s="464"/>
      <c r="IN161" s="464"/>
      <c r="IO161" s="464"/>
      <c r="IP161" s="464"/>
      <c r="IQ161" s="464"/>
      <c r="IR161" s="464"/>
      <c r="IS161" s="464"/>
      <c r="IT161" s="464"/>
      <c r="IU161" s="464"/>
      <c r="IV161" s="464"/>
      <c r="IW161" s="464"/>
    </row>
    <row r="162" spans="1:257" ht="13.5" x14ac:dyDescent="0.25">
      <c r="A162" s="133"/>
      <c r="B162" s="113">
        <v>2</v>
      </c>
      <c r="C162" s="117" t="s">
        <v>785</v>
      </c>
      <c r="E162" s="141"/>
      <c r="F162" s="141"/>
      <c r="L162" s="144"/>
      <c r="M162" s="771"/>
      <c r="N162" s="217"/>
      <c r="O162" s="217"/>
      <c r="P162" s="217"/>
      <c r="Q162" s="464"/>
      <c r="R162" s="464"/>
      <c r="S162" s="464"/>
      <c r="T162" s="464"/>
      <c r="U162" s="464"/>
      <c r="V162" s="464"/>
      <c r="W162" s="464"/>
      <c r="X162" s="464"/>
      <c r="Y162" s="464"/>
      <c r="Z162" s="464"/>
      <c r="AA162" s="464"/>
      <c r="AB162" s="464"/>
      <c r="AC162" s="464"/>
      <c r="AD162" s="464"/>
      <c r="AE162" s="464"/>
      <c r="AF162" s="464"/>
      <c r="AG162" s="464"/>
      <c r="AH162" s="464"/>
      <c r="AI162" s="464"/>
      <c r="AJ162" s="464"/>
      <c r="AK162" s="464"/>
      <c r="AL162" s="464"/>
      <c r="AM162" s="464"/>
      <c r="AN162" s="464"/>
      <c r="AO162" s="464"/>
      <c r="AP162" s="464"/>
      <c r="AQ162" s="464"/>
      <c r="AR162" s="464"/>
      <c r="AS162" s="464"/>
      <c r="AT162" s="464"/>
      <c r="AU162" s="464"/>
      <c r="AV162" s="464"/>
      <c r="AW162" s="464"/>
      <c r="AX162" s="464"/>
      <c r="AY162" s="464"/>
      <c r="AZ162" s="464"/>
      <c r="BA162" s="464"/>
      <c r="BB162" s="464"/>
      <c r="BC162" s="464"/>
      <c r="BD162" s="464"/>
      <c r="BE162" s="464"/>
      <c r="BF162" s="464"/>
      <c r="BG162" s="464"/>
      <c r="BH162" s="464"/>
      <c r="BI162" s="464"/>
      <c r="BJ162" s="464"/>
      <c r="BK162" s="464"/>
      <c r="BL162" s="464"/>
      <c r="BM162" s="464"/>
      <c r="BN162" s="464"/>
      <c r="BO162" s="464"/>
      <c r="BP162" s="464"/>
      <c r="BQ162" s="464"/>
      <c r="BR162" s="464"/>
      <c r="BS162" s="464"/>
      <c r="BT162" s="464"/>
      <c r="BU162" s="464"/>
      <c r="BV162" s="464"/>
      <c r="BW162" s="464"/>
      <c r="BX162" s="464"/>
      <c r="BY162" s="464"/>
      <c r="BZ162" s="464"/>
      <c r="CA162" s="464"/>
      <c r="CB162" s="464"/>
      <c r="CC162" s="464"/>
      <c r="CD162" s="464"/>
      <c r="CE162" s="464"/>
      <c r="CF162" s="464"/>
      <c r="CG162" s="464"/>
      <c r="CH162" s="464"/>
      <c r="CI162" s="464"/>
      <c r="CJ162" s="464"/>
      <c r="CK162" s="464"/>
      <c r="CL162" s="464"/>
      <c r="CM162" s="464"/>
      <c r="CN162" s="464"/>
      <c r="CO162" s="464"/>
      <c r="CP162" s="464"/>
      <c r="CQ162" s="464"/>
      <c r="CR162" s="464"/>
      <c r="CS162" s="464"/>
      <c r="CT162" s="464"/>
      <c r="CU162" s="464"/>
      <c r="CV162" s="464"/>
      <c r="CW162" s="464"/>
      <c r="CX162" s="464"/>
      <c r="CY162" s="464"/>
      <c r="CZ162" s="464"/>
      <c r="DA162" s="464"/>
      <c r="DB162" s="464"/>
      <c r="DC162" s="464"/>
      <c r="DD162" s="464"/>
      <c r="DE162" s="464"/>
      <c r="DF162" s="464"/>
      <c r="DG162" s="464"/>
      <c r="DH162" s="464"/>
      <c r="DI162" s="464"/>
      <c r="DJ162" s="464"/>
      <c r="DK162" s="464"/>
      <c r="DL162" s="464"/>
      <c r="DM162" s="464"/>
      <c r="DN162" s="464"/>
      <c r="DO162" s="464"/>
      <c r="DP162" s="464"/>
      <c r="DQ162" s="464"/>
      <c r="DR162" s="464"/>
      <c r="DS162" s="464"/>
      <c r="DT162" s="464"/>
      <c r="DU162" s="464"/>
      <c r="DV162" s="464"/>
      <c r="DW162" s="464"/>
      <c r="DX162" s="464"/>
      <c r="DY162" s="464"/>
      <c r="DZ162" s="464"/>
      <c r="EA162" s="464"/>
      <c r="EB162" s="464"/>
      <c r="EC162" s="464"/>
      <c r="ED162" s="464"/>
      <c r="EE162" s="464"/>
      <c r="EF162" s="464"/>
      <c r="EG162" s="464"/>
      <c r="EH162" s="464"/>
      <c r="EI162" s="464"/>
      <c r="EJ162" s="464"/>
      <c r="EK162" s="464"/>
      <c r="EL162" s="464"/>
      <c r="EM162" s="464"/>
      <c r="EN162" s="464"/>
      <c r="EO162" s="464"/>
      <c r="EP162" s="464"/>
      <c r="EQ162" s="464"/>
      <c r="ER162" s="464"/>
      <c r="ES162" s="464"/>
      <c r="ET162" s="464"/>
      <c r="EU162" s="464"/>
      <c r="EV162" s="464"/>
      <c r="EW162" s="464"/>
      <c r="EX162" s="464"/>
      <c r="EY162" s="464"/>
      <c r="EZ162" s="464"/>
      <c r="FA162" s="464"/>
      <c r="FB162" s="464"/>
      <c r="FC162" s="464"/>
      <c r="FD162" s="464"/>
      <c r="FE162" s="464"/>
      <c r="FF162" s="464"/>
      <c r="FG162" s="464"/>
      <c r="FH162" s="464"/>
      <c r="FI162" s="464"/>
      <c r="FJ162" s="464"/>
      <c r="FK162" s="464"/>
      <c r="FL162" s="464"/>
      <c r="FM162" s="464"/>
      <c r="FN162" s="464"/>
      <c r="FO162" s="464"/>
      <c r="FP162" s="464"/>
      <c r="FQ162" s="464"/>
      <c r="FR162" s="464"/>
      <c r="FS162" s="464"/>
      <c r="FT162" s="464"/>
      <c r="FU162" s="464"/>
      <c r="FV162" s="464"/>
      <c r="FW162" s="464"/>
      <c r="FX162" s="464"/>
      <c r="FY162" s="464"/>
      <c r="FZ162" s="464"/>
      <c r="GA162" s="464"/>
      <c r="GB162" s="464"/>
      <c r="GC162" s="464"/>
      <c r="GD162" s="464"/>
      <c r="GE162" s="464"/>
      <c r="GF162" s="464"/>
      <c r="GG162" s="464"/>
      <c r="GH162" s="464"/>
      <c r="GI162" s="464"/>
      <c r="GJ162" s="464"/>
      <c r="GK162" s="464"/>
      <c r="GL162" s="464"/>
      <c r="GM162" s="464"/>
      <c r="GN162" s="464"/>
      <c r="GO162" s="464"/>
      <c r="GP162" s="464"/>
      <c r="GQ162" s="464"/>
      <c r="GR162" s="464"/>
      <c r="GS162" s="464"/>
      <c r="GT162" s="464"/>
      <c r="GU162" s="464"/>
      <c r="GV162" s="464"/>
      <c r="GW162" s="464"/>
      <c r="GX162" s="464"/>
      <c r="GY162" s="464"/>
      <c r="GZ162" s="464"/>
      <c r="HA162" s="464"/>
      <c r="HB162" s="464"/>
      <c r="HC162" s="464"/>
      <c r="HD162" s="464"/>
      <c r="HE162" s="464"/>
      <c r="HF162" s="464"/>
      <c r="HG162" s="464"/>
      <c r="HH162" s="464"/>
      <c r="HI162" s="464"/>
      <c r="HJ162" s="464"/>
      <c r="HK162" s="464"/>
      <c r="HL162" s="464"/>
      <c r="HM162" s="464"/>
      <c r="HN162" s="464"/>
      <c r="HO162" s="464"/>
      <c r="HP162" s="464"/>
      <c r="HQ162" s="464"/>
      <c r="HR162" s="464"/>
      <c r="HS162" s="464"/>
      <c r="HT162" s="464"/>
      <c r="HU162" s="464"/>
      <c r="HV162" s="464"/>
      <c r="HW162" s="464"/>
      <c r="HX162" s="464"/>
      <c r="HY162" s="464"/>
      <c r="HZ162" s="464"/>
      <c r="IA162" s="464"/>
      <c r="IB162" s="464"/>
      <c r="IC162" s="464"/>
      <c r="ID162" s="464"/>
      <c r="IE162" s="464"/>
      <c r="IF162" s="464"/>
      <c r="IG162" s="464"/>
      <c r="IH162" s="464"/>
      <c r="II162" s="464"/>
      <c r="IJ162" s="464"/>
      <c r="IK162" s="464"/>
      <c r="IL162" s="464"/>
      <c r="IM162" s="464"/>
      <c r="IN162" s="464"/>
      <c r="IO162" s="464"/>
      <c r="IP162" s="464"/>
      <c r="IQ162" s="464"/>
      <c r="IR162" s="464"/>
      <c r="IS162" s="464"/>
      <c r="IT162" s="464"/>
      <c r="IU162" s="464"/>
      <c r="IV162" s="464"/>
      <c r="IW162" s="464"/>
    </row>
    <row r="163" spans="1:257" ht="13.5" x14ac:dyDescent="0.25">
      <c r="A163" s="133"/>
      <c r="B163" s="114">
        <v>3</v>
      </c>
      <c r="C163" s="118" t="s">
        <v>783</v>
      </c>
      <c r="D163" s="145"/>
      <c r="E163" s="146"/>
      <c r="F163" s="146"/>
      <c r="G163" s="146"/>
      <c r="H163" s="146"/>
      <c r="I163" s="147"/>
      <c r="J163" s="148"/>
      <c r="K163" s="149"/>
      <c r="L163" s="150"/>
      <c r="M163" s="772"/>
      <c r="N163" s="217"/>
      <c r="O163" s="217"/>
      <c r="P163" s="217"/>
      <c r="Q163" s="464"/>
      <c r="R163" s="464"/>
      <c r="S163" s="464"/>
      <c r="T163" s="464"/>
      <c r="U163" s="464"/>
      <c r="V163" s="464"/>
      <c r="W163" s="464"/>
      <c r="X163" s="464"/>
      <c r="Y163" s="464"/>
      <c r="Z163" s="464"/>
      <c r="AA163" s="464"/>
      <c r="AB163" s="464"/>
      <c r="AC163" s="464"/>
      <c r="AD163" s="464"/>
      <c r="AE163" s="464"/>
      <c r="AF163" s="464"/>
      <c r="AG163" s="464"/>
      <c r="AH163" s="464"/>
      <c r="AI163" s="464"/>
      <c r="AJ163" s="464"/>
      <c r="AK163" s="464"/>
      <c r="AL163" s="464"/>
      <c r="AM163" s="464"/>
      <c r="AN163" s="464"/>
      <c r="AO163" s="464"/>
      <c r="AP163" s="464"/>
      <c r="AQ163" s="464"/>
      <c r="AR163" s="464"/>
      <c r="AS163" s="464"/>
      <c r="AT163" s="464"/>
      <c r="AU163" s="464"/>
      <c r="AV163" s="464"/>
      <c r="AW163" s="464"/>
      <c r="AX163" s="464"/>
      <c r="AY163" s="464"/>
      <c r="AZ163" s="464"/>
      <c r="BA163" s="464"/>
      <c r="BB163" s="464"/>
      <c r="BC163" s="464"/>
      <c r="BD163" s="464"/>
      <c r="BE163" s="464"/>
      <c r="BF163" s="464"/>
      <c r="BG163" s="464"/>
      <c r="BH163" s="464"/>
      <c r="BI163" s="464"/>
      <c r="BJ163" s="464"/>
      <c r="BK163" s="464"/>
      <c r="BL163" s="464"/>
      <c r="BM163" s="464"/>
      <c r="BN163" s="464"/>
      <c r="BO163" s="464"/>
      <c r="BP163" s="464"/>
      <c r="BQ163" s="464"/>
      <c r="BR163" s="464"/>
      <c r="BS163" s="464"/>
      <c r="BT163" s="464"/>
      <c r="BU163" s="464"/>
      <c r="BV163" s="464"/>
      <c r="BW163" s="464"/>
      <c r="BX163" s="464"/>
      <c r="BY163" s="464"/>
      <c r="BZ163" s="464"/>
      <c r="CA163" s="464"/>
      <c r="CB163" s="464"/>
      <c r="CC163" s="464"/>
      <c r="CD163" s="464"/>
      <c r="CE163" s="464"/>
      <c r="CF163" s="464"/>
      <c r="CG163" s="464"/>
      <c r="CH163" s="464"/>
      <c r="CI163" s="464"/>
      <c r="CJ163" s="464"/>
      <c r="CK163" s="464"/>
      <c r="CL163" s="464"/>
      <c r="CM163" s="464"/>
      <c r="CN163" s="464"/>
      <c r="CO163" s="464"/>
      <c r="CP163" s="464"/>
      <c r="CQ163" s="464"/>
      <c r="CR163" s="464"/>
      <c r="CS163" s="464"/>
      <c r="CT163" s="464"/>
      <c r="CU163" s="464"/>
      <c r="CV163" s="464"/>
      <c r="CW163" s="464"/>
      <c r="CX163" s="464"/>
      <c r="CY163" s="464"/>
      <c r="CZ163" s="464"/>
      <c r="DA163" s="464"/>
      <c r="DB163" s="464"/>
      <c r="DC163" s="464"/>
      <c r="DD163" s="464"/>
      <c r="DE163" s="464"/>
      <c r="DF163" s="464"/>
      <c r="DG163" s="464"/>
      <c r="DH163" s="464"/>
      <c r="DI163" s="464"/>
      <c r="DJ163" s="464"/>
      <c r="DK163" s="464"/>
      <c r="DL163" s="464"/>
      <c r="DM163" s="464"/>
      <c r="DN163" s="464"/>
      <c r="DO163" s="464"/>
      <c r="DP163" s="464"/>
      <c r="DQ163" s="464"/>
      <c r="DR163" s="464"/>
      <c r="DS163" s="464"/>
      <c r="DT163" s="464"/>
      <c r="DU163" s="464"/>
      <c r="DV163" s="464"/>
      <c r="DW163" s="464"/>
      <c r="DX163" s="464"/>
      <c r="DY163" s="464"/>
      <c r="DZ163" s="464"/>
      <c r="EA163" s="464"/>
      <c r="EB163" s="464"/>
      <c r="EC163" s="464"/>
      <c r="ED163" s="464"/>
      <c r="EE163" s="464"/>
      <c r="EF163" s="464"/>
      <c r="EG163" s="464"/>
      <c r="EH163" s="464"/>
      <c r="EI163" s="464"/>
      <c r="EJ163" s="464"/>
      <c r="EK163" s="464"/>
      <c r="EL163" s="464"/>
      <c r="EM163" s="464"/>
      <c r="EN163" s="464"/>
      <c r="EO163" s="464"/>
      <c r="EP163" s="464"/>
      <c r="EQ163" s="464"/>
      <c r="ER163" s="464"/>
      <c r="ES163" s="464"/>
      <c r="ET163" s="464"/>
      <c r="EU163" s="464"/>
      <c r="EV163" s="464"/>
      <c r="EW163" s="464"/>
      <c r="EX163" s="464"/>
      <c r="EY163" s="464"/>
      <c r="EZ163" s="464"/>
      <c r="FA163" s="464"/>
      <c r="FB163" s="464"/>
      <c r="FC163" s="464"/>
      <c r="FD163" s="464"/>
      <c r="FE163" s="464"/>
      <c r="FF163" s="464"/>
      <c r="FG163" s="464"/>
      <c r="FH163" s="464"/>
      <c r="FI163" s="464"/>
      <c r="FJ163" s="464"/>
      <c r="FK163" s="464"/>
      <c r="FL163" s="464"/>
      <c r="FM163" s="464"/>
      <c r="FN163" s="464"/>
      <c r="FO163" s="464"/>
      <c r="FP163" s="464"/>
      <c r="FQ163" s="464"/>
      <c r="FR163" s="464"/>
      <c r="FS163" s="464"/>
      <c r="FT163" s="464"/>
      <c r="FU163" s="464"/>
      <c r="FV163" s="464"/>
      <c r="FW163" s="464"/>
      <c r="FX163" s="464"/>
      <c r="FY163" s="464"/>
      <c r="FZ163" s="464"/>
      <c r="GA163" s="464"/>
      <c r="GB163" s="464"/>
      <c r="GC163" s="464"/>
      <c r="GD163" s="464"/>
      <c r="GE163" s="464"/>
      <c r="GF163" s="464"/>
      <c r="GG163" s="464"/>
      <c r="GH163" s="464"/>
      <c r="GI163" s="464"/>
      <c r="GJ163" s="464"/>
      <c r="GK163" s="464"/>
      <c r="GL163" s="464"/>
      <c r="GM163" s="464"/>
      <c r="GN163" s="464"/>
      <c r="GO163" s="464"/>
      <c r="GP163" s="464"/>
      <c r="GQ163" s="464"/>
      <c r="GR163" s="464"/>
      <c r="GS163" s="464"/>
      <c r="GT163" s="464"/>
      <c r="GU163" s="464"/>
      <c r="GV163" s="464"/>
      <c r="GW163" s="464"/>
      <c r="GX163" s="464"/>
      <c r="GY163" s="464"/>
      <c r="GZ163" s="464"/>
      <c r="HA163" s="464"/>
      <c r="HB163" s="464"/>
      <c r="HC163" s="464"/>
      <c r="HD163" s="464"/>
      <c r="HE163" s="464"/>
      <c r="HF163" s="464"/>
      <c r="HG163" s="464"/>
      <c r="HH163" s="464"/>
      <c r="HI163" s="464"/>
      <c r="HJ163" s="464"/>
      <c r="HK163" s="464"/>
      <c r="HL163" s="464"/>
      <c r="HM163" s="464"/>
      <c r="HN163" s="464"/>
      <c r="HO163" s="464"/>
      <c r="HP163" s="464"/>
      <c r="HQ163" s="464"/>
      <c r="HR163" s="464"/>
      <c r="HS163" s="464"/>
      <c r="HT163" s="464"/>
      <c r="HU163" s="464"/>
      <c r="HV163" s="464"/>
      <c r="HW163" s="464"/>
      <c r="HX163" s="464"/>
      <c r="HY163" s="464"/>
      <c r="HZ163" s="464"/>
      <c r="IA163" s="464"/>
      <c r="IB163" s="464"/>
      <c r="IC163" s="464"/>
      <c r="ID163" s="464"/>
      <c r="IE163" s="464"/>
      <c r="IF163" s="464"/>
      <c r="IG163" s="464"/>
      <c r="IH163" s="464"/>
      <c r="II163" s="464"/>
      <c r="IJ163" s="464"/>
      <c r="IK163" s="464"/>
      <c r="IL163" s="464"/>
      <c r="IM163" s="464"/>
      <c r="IN163" s="464"/>
      <c r="IO163" s="464"/>
      <c r="IP163" s="464"/>
      <c r="IQ163" s="464"/>
      <c r="IR163" s="464"/>
      <c r="IS163" s="464"/>
      <c r="IT163" s="464"/>
      <c r="IU163" s="464"/>
      <c r="IV163" s="464"/>
      <c r="IW163" s="464"/>
    </row>
    <row r="164" spans="1:257" ht="15.75" x14ac:dyDescent="0.25">
      <c r="A164" s="141"/>
      <c r="B164" s="19"/>
      <c r="C164" s="18"/>
      <c r="D164" s="18"/>
      <c r="E164" s="8"/>
      <c r="F164" s="8"/>
      <c r="G164" s="8"/>
      <c r="H164" s="8"/>
      <c r="I164"/>
      <c r="M164" s="773"/>
      <c r="N164" s="464"/>
      <c r="O164" s="464"/>
      <c r="P164" s="464"/>
      <c r="Q164" s="464"/>
      <c r="R164" s="464"/>
      <c r="S164" s="464"/>
      <c r="T164" s="464"/>
      <c r="U164" s="464"/>
      <c r="V164" s="464"/>
      <c r="W164" s="464"/>
      <c r="X164" s="464"/>
      <c r="Y164" s="464"/>
      <c r="Z164" s="464"/>
      <c r="AA164" s="464"/>
      <c r="AB164" s="464"/>
      <c r="AC164" s="464"/>
      <c r="AD164" s="464"/>
      <c r="AE164" s="464"/>
      <c r="AF164" s="464"/>
      <c r="AG164" s="464"/>
      <c r="AH164" s="464"/>
      <c r="AI164" s="464"/>
      <c r="AJ164" s="464"/>
      <c r="AK164" s="464"/>
      <c r="AL164" s="464"/>
      <c r="AM164" s="464"/>
      <c r="AN164" s="464"/>
      <c r="AO164" s="464"/>
      <c r="AP164" s="464"/>
      <c r="AQ164" s="464"/>
      <c r="AR164" s="464"/>
      <c r="AS164" s="464"/>
      <c r="AT164" s="464"/>
      <c r="AU164" s="464"/>
      <c r="AV164" s="464"/>
      <c r="AW164" s="464"/>
      <c r="AX164" s="464"/>
      <c r="AY164" s="464"/>
      <c r="AZ164" s="464"/>
      <c r="BA164" s="464"/>
      <c r="BB164" s="464"/>
      <c r="BC164" s="464"/>
      <c r="BD164" s="464"/>
      <c r="BE164" s="464"/>
      <c r="BF164" s="464"/>
      <c r="BG164" s="464"/>
      <c r="BH164" s="464"/>
      <c r="BI164" s="464"/>
      <c r="BJ164" s="464"/>
      <c r="BK164" s="464"/>
      <c r="BL164" s="464"/>
      <c r="BM164" s="464"/>
      <c r="BN164" s="464"/>
      <c r="BO164" s="464"/>
      <c r="BP164" s="464"/>
      <c r="BQ164" s="464"/>
      <c r="BR164" s="464"/>
      <c r="BS164" s="464"/>
      <c r="BT164" s="464"/>
      <c r="BU164" s="464"/>
      <c r="BV164" s="464"/>
      <c r="BW164" s="464"/>
      <c r="BX164" s="464"/>
      <c r="BY164" s="464"/>
      <c r="BZ164" s="464"/>
      <c r="CA164" s="464"/>
      <c r="CB164" s="464"/>
      <c r="CC164" s="464"/>
      <c r="CD164" s="464"/>
      <c r="CE164" s="464"/>
      <c r="CF164" s="464"/>
      <c r="CG164" s="464"/>
      <c r="CH164" s="464"/>
      <c r="CI164" s="464"/>
      <c r="CJ164" s="464"/>
      <c r="CK164" s="464"/>
      <c r="CL164" s="464"/>
      <c r="CM164" s="464"/>
      <c r="CN164" s="464"/>
      <c r="CO164" s="464"/>
      <c r="CP164" s="464"/>
      <c r="CQ164" s="464"/>
      <c r="CR164" s="464"/>
      <c r="CS164" s="464"/>
      <c r="CT164" s="464"/>
      <c r="CU164" s="464"/>
      <c r="CV164" s="464"/>
      <c r="CW164" s="464"/>
      <c r="CX164" s="464"/>
      <c r="CY164" s="464"/>
      <c r="CZ164" s="464"/>
      <c r="DA164" s="464"/>
      <c r="DB164" s="464"/>
      <c r="DC164" s="464"/>
      <c r="DD164" s="464"/>
      <c r="DE164" s="464"/>
      <c r="DF164" s="464"/>
      <c r="DG164" s="464"/>
      <c r="DH164" s="464"/>
      <c r="DI164" s="464"/>
      <c r="DJ164" s="464"/>
      <c r="DK164" s="464"/>
      <c r="DL164" s="464"/>
      <c r="DM164" s="464"/>
      <c r="DN164" s="464"/>
      <c r="DO164" s="464"/>
      <c r="DP164" s="464"/>
      <c r="DQ164" s="464"/>
      <c r="DR164" s="464"/>
      <c r="DS164" s="464"/>
      <c r="DT164" s="464"/>
      <c r="DU164" s="464"/>
      <c r="DV164" s="464"/>
      <c r="DW164" s="464"/>
      <c r="DX164" s="464"/>
      <c r="DY164" s="464"/>
      <c r="DZ164" s="464"/>
      <c r="EA164" s="464"/>
      <c r="EB164" s="464"/>
      <c r="EC164" s="464"/>
      <c r="ED164" s="464"/>
      <c r="EE164" s="464"/>
      <c r="EF164" s="464"/>
      <c r="EG164" s="464"/>
      <c r="EH164" s="464"/>
      <c r="EI164" s="464"/>
      <c r="EJ164" s="464"/>
      <c r="EK164" s="464"/>
      <c r="EL164" s="464"/>
      <c r="EM164" s="464"/>
      <c r="EN164" s="464"/>
      <c r="EO164" s="464"/>
      <c r="EP164" s="464"/>
      <c r="EQ164" s="464"/>
      <c r="ER164" s="464"/>
      <c r="ES164" s="464"/>
      <c r="ET164" s="464"/>
      <c r="EU164" s="464"/>
      <c r="EV164" s="464"/>
      <c r="EW164" s="464"/>
      <c r="EX164" s="464"/>
      <c r="EY164" s="464"/>
      <c r="EZ164" s="464"/>
      <c r="FA164" s="464"/>
      <c r="FB164" s="464"/>
      <c r="FC164" s="464"/>
      <c r="FD164" s="464"/>
      <c r="FE164" s="464"/>
      <c r="FF164" s="464"/>
      <c r="FG164" s="464"/>
      <c r="FH164" s="464"/>
      <c r="FI164" s="464"/>
      <c r="FJ164" s="464"/>
      <c r="FK164" s="464"/>
      <c r="FL164" s="464"/>
      <c r="FM164" s="464"/>
      <c r="FN164" s="464"/>
      <c r="FO164" s="464"/>
      <c r="FP164" s="464"/>
      <c r="FQ164" s="464"/>
      <c r="FR164" s="464"/>
      <c r="FS164" s="464"/>
      <c r="FT164" s="464"/>
      <c r="FU164" s="464"/>
      <c r="FV164" s="464"/>
      <c r="FW164" s="464"/>
      <c r="FX164" s="464"/>
      <c r="FY164" s="464"/>
      <c r="FZ164" s="464"/>
      <c r="GA164" s="464"/>
      <c r="GB164" s="464"/>
      <c r="GC164" s="464"/>
      <c r="GD164" s="464"/>
      <c r="GE164" s="464"/>
      <c r="GF164" s="464"/>
      <c r="GG164" s="464"/>
      <c r="GH164" s="464"/>
      <c r="GI164" s="464"/>
      <c r="GJ164" s="464"/>
      <c r="GK164" s="464"/>
      <c r="GL164" s="464"/>
      <c r="GM164" s="464"/>
      <c r="GN164" s="464"/>
      <c r="GO164" s="464"/>
      <c r="GP164" s="464"/>
      <c r="GQ164" s="464"/>
      <c r="GR164" s="464"/>
      <c r="GS164" s="464"/>
      <c r="GT164" s="464"/>
      <c r="GU164" s="464"/>
      <c r="GV164" s="464"/>
      <c r="GW164" s="464"/>
      <c r="GX164" s="464"/>
      <c r="GY164" s="464"/>
      <c r="GZ164" s="464"/>
      <c r="HA164" s="464"/>
      <c r="HB164" s="464"/>
      <c r="HC164" s="464"/>
      <c r="HD164" s="464"/>
      <c r="HE164" s="464"/>
      <c r="HF164" s="464"/>
      <c r="HG164" s="464"/>
      <c r="HH164" s="464"/>
      <c r="HI164" s="464"/>
      <c r="HJ164" s="464"/>
      <c r="HK164" s="464"/>
      <c r="HL164" s="464"/>
      <c r="HM164" s="464"/>
      <c r="HN164" s="464"/>
      <c r="HO164" s="464"/>
      <c r="HP164" s="464"/>
      <c r="HQ164" s="464"/>
      <c r="HR164" s="464"/>
      <c r="HS164" s="464"/>
      <c r="HT164" s="464"/>
      <c r="HU164" s="464"/>
      <c r="HV164" s="464"/>
      <c r="HW164" s="464"/>
      <c r="HX164" s="464"/>
      <c r="HY164" s="464"/>
      <c r="HZ164" s="464"/>
      <c r="IA164" s="464"/>
      <c r="IB164" s="464"/>
      <c r="IC164" s="464"/>
      <c r="ID164" s="464"/>
      <c r="IE164" s="464"/>
      <c r="IF164" s="464"/>
      <c r="IG164" s="464"/>
      <c r="IH164" s="464"/>
      <c r="II164" s="464"/>
      <c r="IJ164" s="464"/>
      <c r="IK164" s="464"/>
      <c r="IL164" s="464"/>
      <c r="IM164" s="464"/>
      <c r="IN164" s="464"/>
      <c r="IO164" s="464"/>
      <c r="IP164" s="464"/>
      <c r="IQ164" s="464"/>
      <c r="IR164" s="464"/>
      <c r="IS164" s="464"/>
      <c r="IT164" s="464"/>
      <c r="IU164" s="464"/>
      <c r="IV164" s="464"/>
      <c r="IW164" s="464"/>
    </row>
    <row r="165" spans="1:257" ht="15.75" x14ac:dyDescent="0.25">
      <c r="A165" s="141"/>
      <c r="B165" s="19"/>
      <c r="C165" s="18"/>
      <c r="D165" s="18"/>
      <c r="E165" s="8"/>
      <c r="F165" s="8"/>
      <c r="G165" s="8"/>
      <c r="H165" s="8"/>
      <c r="I165"/>
      <c r="M165" s="773"/>
      <c r="N165" s="464"/>
      <c r="O165" s="464"/>
      <c r="P165" s="464"/>
      <c r="Q165" s="464"/>
      <c r="R165" s="464"/>
      <c r="S165" s="464"/>
      <c r="T165" s="464"/>
      <c r="U165" s="464"/>
      <c r="V165" s="464"/>
      <c r="W165" s="464"/>
      <c r="X165" s="464"/>
      <c r="Y165" s="464"/>
      <c r="Z165" s="464"/>
      <c r="AA165" s="464"/>
      <c r="AB165" s="464"/>
      <c r="AC165" s="464"/>
      <c r="AD165" s="464"/>
      <c r="AE165" s="464"/>
      <c r="AF165" s="464"/>
      <c r="AG165" s="464"/>
      <c r="AH165" s="464"/>
      <c r="AI165" s="464"/>
      <c r="AJ165" s="464"/>
      <c r="AK165" s="464"/>
      <c r="AL165" s="464"/>
      <c r="AM165" s="464"/>
      <c r="AN165" s="464"/>
      <c r="AO165" s="464"/>
      <c r="AP165" s="464"/>
      <c r="AQ165" s="464"/>
      <c r="AR165" s="464"/>
      <c r="AS165" s="464"/>
      <c r="AT165" s="464"/>
      <c r="AU165" s="464"/>
      <c r="AV165" s="464"/>
      <c r="AW165" s="464"/>
      <c r="AX165" s="464"/>
      <c r="AY165" s="464"/>
      <c r="AZ165" s="464"/>
      <c r="BA165" s="464"/>
      <c r="BB165" s="464"/>
      <c r="BC165" s="464"/>
      <c r="BD165" s="464"/>
      <c r="BE165" s="464"/>
      <c r="BF165" s="464"/>
      <c r="BG165" s="464"/>
      <c r="BH165" s="464"/>
      <c r="BI165" s="464"/>
      <c r="BJ165" s="464"/>
      <c r="BK165" s="464"/>
      <c r="BL165" s="464"/>
      <c r="BM165" s="464"/>
      <c r="BN165" s="464"/>
      <c r="BO165" s="464"/>
      <c r="BP165" s="464"/>
      <c r="BQ165" s="464"/>
      <c r="BR165" s="464"/>
      <c r="BS165" s="464"/>
      <c r="BT165" s="464"/>
      <c r="BU165" s="464"/>
      <c r="BV165" s="464"/>
      <c r="BW165" s="464"/>
      <c r="BX165" s="464"/>
      <c r="BY165" s="464"/>
      <c r="BZ165" s="464"/>
      <c r="CA165" s="464"/>
      <c r="CB165" s="464"/>
      <c r="CC165" s="464"/>
      <c r="CD165" s="464"/>
      <c r="CE165" s="464"/>
      <c r="CF165" s="464"/>
      <c r="CG165" s="464"/>
      <c r="CH165" s="464"/>
      <c r="CI165" s="464"/>
      <c r="CJ165" s="464"/>
      <c r="CK165" s="464"/>
      <c r="CL165" s="464"/>
      <c r="CM165" s="464"/>
      <c r="CN165" s="464"/>
      <c r="CO165" s="464"/>
      <c r="CP165" s="464"/>
      <c r="CQ165" s="464"/>
      <c r="CR165" s="464"/>
      <c r="CS165" s="464"/>
      <c r="CT165" s="464"/>
      <c r="CU165" s="464"/>
      <c r="CV165" s="464"/>
      <c r="CW165" s="464"/>
      <c r="CX165" s="464"/>
      <c r="CY165" s="464"/>
      <c r="CZ165" s="464"/>
      <c r="DA165" s="464"/>
      <c r="DB165" s="464"/>
      <c r="DC165" s="464"/>
      <c r="DD165" s="464"/>
      <c r="DE165" s="464"/>
      <c r="DF165" s="464"/>
      <c r="DG165" s="464"/>
      <c r="DH165" s="464"/>
      <c r="DI165" s="464"/>
      <c r="DJ165" s="464"/>
      <c r="DK165" s="464"/>
      <c r="DL165" s="464"/>
      <c r="DM165" s="464"/>
      <c r="DN165" s="464"/>
      <c r="DO165" s="464"/>
      <c r="DP165" s="464"/>
      <c r="DQ165" s="464"/>
      <c r="DR165" s="464"/>
      <c r="DS165" s="464"/>
      <c r="DT165" s="464"/>
      <c r="DU165" s="464"/>
      <c r="DV165" s="464"/>
      <c r="DW165" s="464"/>
      <c r="DX165" s="464"/>
      <c r="DY165" s="464"/>
      <c r="DZ165" s="464"/>
      <c r="EA165" s="464"/>
      <c r="EB165" s="464"/>
      <c r="EC165" s="464"/>
      <c r="ED165" s="464"/>
      <c r="EE165" s="464"/>
      <c r="EF165" s="464"/>
      <c r="EG165" s="464"/>
      <c r="EH165" s="464"/>
      <c r="EI165" s="464"/>
      <c r="EJ165" s="464"/>
      <c r="EK165" s="464"/>
      <c r="EL165" s="464"/>
      <c r="EM165" s="464"/>
      <c r="EN165" s="464"/>
      <c r="EO165" s="464"/>
      <c r="EP165" s="464"/>
      <c r="EQ165" s="464"/>
      <c r="ER165" s="464"/>
      <c r="ES165" s="464"/>
      <c r="ET165" s="464"/>
      <c r="EU165" s="464"/>
      <c r="EV165" s="464"/>
      <c r="EW165" s="464"/>
      <c r="EX165" s="464"/>
      <c r="EY165" s="464"/>
      <c r="EZ165" s="464"/>
      <c r="FA165" s="464"/>
      <c r="FB165" s="464"/>
      <c r="FC165" s="464"/>
      <c r="FD165" s="464"/>
      <c r="FE165" s="464"/>
      <c r="FF165" s="464"/>
      <c r="FG165" s="464"/>
      <c r="FH165" s="464"/>
      <c r="FI165" s="464"/>
      <c r="FJ165" s="464"/>
      <c r="FK165" s="464"/>
      <c r="FL165" s="464"/>
      <c r="FM165" s="464"/>
      <c r="FN165" s="464"/>
      <c r="FO165" s="464"/>
      <c r="FP165" s="464"/>
      <c r="FQ165" s="464"/>
      <c r="FR165" s="464"/>
      <c r="FS165" s="464"/>
      <c r="FT165" s="464"/>
      <c r="FU165" s="464"/>
      <c r="FV165" s="464"/>
      <c r="FW165" s="464"/>
      <c r="FX165" s="464"/>
      <c r="FY165" s="464"/>
      <c r="FZ165" s="464"/>
      <c r="GA165" s="464"/>
      <c r="GB165" s="464"/>
      <c r="GC165" s="464"/>
      <c r="GD165" s="464"/>
      <c r="GE165" s="464"/>
      <c r="GF165" s="464"/>
      <c r="GG165" s="464"/>
      <c r="GH165" s="464"/>
      <c r="GI165" s="464"/>
      <c r="GJ165" s="464"/>
      <c r="GK165" s="464"/>
      <c r="GL165" s="464"/>
      <c r="GM165" s="464"/>
      <c r="GN165" s="464"/>
      <c r="GO165" s="464"/>
      <c r="GP165" s="464"/>
      <c r="GQ165" s="464"/>
      <c r="GR165" s="464"/>
      <c r="GS165" s="464"/>
      <c r="GT165" s="464"/>
      <c r="GU165" s="464"/>
      <c r="GV165" s="464"/>
      <c r="GW165" s="464"/>
      <c r="GX165" s="464"/>
      <c r="GY165" s="464"/>
      <c r="GZ165" s="464"/>
      <c r="HA165" s="464"/>
      <c r="HB165" s="464"/>
      <c r="HC165" s="464"/>
      <c r="HD165" s="464"/>
      <c r="HE165" s="464"/>
      <c r="HF165" s="464"/>
      <c r="HG165" s="464"/>
      <c r="HH165" s="464"/>
      <c r="HI165" s="464"/>
      <c r="HJ165" s="464"/>
      <c r="HK165" s="464"/>
      <c r="HL165" s="464"/>
      <c r="HM165" s="464"/>
      <c r="HN165" s="464"/>
      <c r="HO165" s="464"/>
      <c r="HP165" s="464"/>
      <c r="HQ165" s="464"/>
      <c r="HR165" s="464"/>
      <c r="HS165" s="464"/>
      <c r="HT165" s="464"/>
      <c r="HU165" s="464"/>
      <c r="HV165" s="464"/>
      <c r="HW165" s="464"/>
      <c r="HX165" s="464"/>
      <c r="HY165" s="464"/>
      <c r="HZ165" s="464"/>
      <c r="IA165" s="464"/>
      <c r="IB165" s="464"/>
      <c r="IC165" s="464"/>
      <c r="ID165" s="464"/>
      <c r="IE165" s="464"/>
      <c r="IF165" s="464"/>
      <c r="IG165" s="464"/>
      <c r="IH165" s="464"/>
      <c r="II165" s="464"/>
      <c r="IJ165" s="464"/>
      <c r="IK165" s="464"/>
      <c r="IL165" s="464"/>
      <c r="IM165" s="464"/>
      <c r="IN165" s="464"/>
      <c r="IO165" s="464"/>
      <c r="IP165" s="464"/>
      <c r="IQ165" s="464"/>
      <c r="IR165" s="464"/>
      <c r="IS165" s="464"/>
      <c r="IT165" s="464"/>
      <c r="IU165" s="464"/>
      <c r="IV165" s="464"/>
      <c r="IW165" s="464"/>
    </row>
    <row r="166" spans="1:257" ht="15.75" x14ac:dyDescent="0.25">
      <c r="A166" s="141"/>
      <c r="B166" s="19"/>
      <c r="C166" s="18"/>
      <c r="D166" s="18"/>
      <c r="E166" s="8"/>
      <c r="F166" s="8"/>
      <c r="G166" s="8"/>
      <c r="H166" s="8"/>
      <c r="I166"/>
      <c r="M166" s="773"/>
      <c r="N166" s="464"/>
      <c r="O166" s="464"/>
      <c r="P166" s="464"/>
      <c r="Q166" s="464"/>
      <c r="R166" s="464"/>
      <c r="S166" s="464"/>
      <c r="T166" s="464"/>
      <c r="U166" s="464"/>
      <c r="V166" s="464"/>
      <c r="W166" s="464"/>
      <c r="X166" s="464"/>
      <c r="Y166" s="464"/>
      <c r="Z166" s="464"/>
      <c r="AA166" s="464"/>
      <c r="AB166" s="464"/>
      <c r="AC166" s="464"/>
      <c r="AD166" s="464"/>
      <c r="AE166" s="464"/>
      <c r="AF166" s="464"/>
      <c r="AG166" s="464"/>
      <c r="AH166" s="464"/>
      <c r="AI166" s="464"/>
      <c r="AJ166" s="464"/>
      <c r="AK166" s="464"/>
      <c r="AL166" s="464"/>
      <c r="AM166" s="464"/>
      <c r="AN166" s="464"/>
      <c r="AO166" s="464"/>
      <c r="AP166" s="464"/>
      <c r="AQ166" s="464"/>
      <c r="AR166" s="464"/>
      <c r="AS166" s="464"/>
      <c r="AT166" s="464"/>
      <c r="AU166" s="464"/>
      <c r="AV166" s="464"/>
      <c r="AW166" s="464"/>
      <c r="AX166" s="464"/>
      <c r="AY166" s="464"/>
      <c r="AZ166" s="464"/>
      <c r="BA166" s="464"/>
      <c r="BB166" s="464"/>
      <c r="BC166" s="464"/>
      <c r="BD166" s="464"/>
      <c r="BE166" s="464"/>
      <c r="BF166" s="464"/>
      <c r="BG166" s="464"/>
      <c r="BH166" s="464"/>
      <c r="BI166" s="464"/>
      <c r="BJ166" s="464"/>
      <c r="BK166" s="464"/>
      <c r="BL166" s="464"/>
      <c r="BM166" s="464"/>
      <c r="BN166" s="464"/>
      <c r="BO166" s="464"/>
      <c r="BP166" s="464"/>
      <c r="BQ166" s="464"/>
      <c r="BR166" s="464"/>
      <c r="BS166" s="464"/>
      <c r="BT166" s="464"/>
      <c r="BU166" s="464"/>
      <c r="BV166" s="464"/>
      <c r="BW166" s="464"/>
      <c r="BX166" s="464"/>
      <c r="BY166" s="464"/>
      <c r="BZ166" s="464"/>
      <c r="CA166" s="464"/>
      <c r="CB166" s="464"/>
      <c r="CC166" s="464"/>
      <c r="CD166" s="464"/>
      <c r="CE166" s="464"/>
      <c r="CF166" s="464"/>
      <c r="CG166" s="464"/>
      <c r="CH166" s="464"/>
      <c r="CI166" s="464"/>
      <c r="CJ166" s="464"/>
      <c r="CK166" s="464"/>
      <c r="CL166" s="464"/>
      <c r="CM166" s="464"/>
      <c r="CN166" s="464"/>
      <c r="CO166" s="464"/>
      <c r="CP166" s="464"/>
      <c r="CQ166" s="464"/>
      <c r="CR166" s="464"/>
      <c r="CS166" s="464"/>
      <c r="CT166" s="464"/>
      <c r="CU166" s="464"/>
      <c r="CV166" s="464"/>
      <c r="CW166" s="464"/>
      <c r="CX166" s="464"/>
      <c r="CY166" s="464"/>
      <c r="CZ166" s="464"/>
      <c r="DA166" s="464"/>
      <c r="DB166" s="464"/>
      <c r="DC166" s="464"/>
      <c r="DD166" s="464"/>
      <c r="DE166" s="464"/>
      <c r="DF166" s="464"/>
      <c r="DG166" s="464"/>
      <c r="DH166" s="464"/>
      <c r="DI166" s="464"/>
      <c r="DJ166" s="464"/>
      <c r="DK166" s="464"/>
      <c r="DL166" s="464"/>
      <c r="DM166" s="464"/>
      <c r="DN166" s="464"/>
      <c r="DO166" s="464"/>
      <c r="DP166" s="464"/>
      <c r="DQ166" s="464"/>
      <c r="DR166" s="464"/>
      <c r="DS166" s="464"/>
      <c r="DT166" s="464"/>
      <c r="DU166" s="464"/>
      <c r="DV166" s="464"/>
      <c r="DW166" s="464"/>
      <c r="DX166" s="464"/>
      <c r="DY166" s="464"/>
      <c r="DZ166" s="464"/>
      <c r="EA166" s="464"/>
      <c r="EB166" s="464"/>
      <c r="EC166" s="464"/>
      <c r="ED166" s="464"/>
      <c r="EE166" s="464"/>
      <c r="EF166" s="464"/>
      <c r="EG166" s="464"/>
      <c r="EH166" s="464"/>
      <c r="EI166" s="464"/>
      <c r="EJ166" s="464"/>
      <c r="EK166" s="464"/>
      <c r="EL166" s="464"/>
      <c r="EM166" s="464"/>
      <c r="EN166" s="464"/>
      <c r="EO166" s="464"/>
      <c r="EP166" s="464"/>
      <c r="EQ166" s="464"/>
      <c r="ER166" s="464"/>
      <c r="ES166" s="464"/>
      <c r="ET166" s="464"/>
      <c r="EU166" s="464"/>
      <c r="EV166" s="464"/>
      <c r="EW166" s="464"/>
      <c r="EX166" s="464"/>
      <c r="EY166" s="464"/>
      <c r="EZ166" s="464"/>
      <c r="FA166" s="464"/>
      <c r="FB166" s="464"/>
      <c r="FC166" s="464"/>
      <c r="FD166" s="464"/>
      <c r="FE166" s="464"/>
      <c r="FF166" s="464"/>
      <c r="FG166" s="464"/>
      <c r="FH166" s="464"/>
      <c r="FI166" s="464"/>
      <c r="FJ166" s="464"/>
      <c r="FK166" s="464"/>
      <c r="FL166" s="464"/>
      <c r="FM166" s="464"/>
      <c r="FN166" s="464"/>
      <c r="FO166" s="464"/>
      <c r="FP166" s="464"/>
      <c r="FQ166" s="464"/>
      <c r="FR166" s="464"/>
      <c r="FS166" s="464"/>
      <c r="FT166" s="464"/>
      <c r="FU166" s="464"/>
      <c r="FV166" s="464"/>
      <c r="FW166" s="464"/>
      <c r="FX166" s="464"/>
      <c r="FY166" s="464"/>
      <c r="FZ166" s="464"/>
      <c r="GA166" s="464"/>
      <c r="GB166" s="464"/>
      <c r="GC166" s="464"/>
      <c r="GD166" s="464"/>
      <c r="GE166" s="464"/>
      <c r="GF166" s="464"/>
      <c r="GG166" s="464"/>
      <c r="GH166" s="464"/>
      <c r="GI166" s="464"/>
      <c r="GJ166" s="464"/>
      <c r="GK166" s="464"/>
      <c r="GL166" s="464"/>
      <c r="GM166" s="464"/>
      <c r="GN166" s="464"/>
      <c r="GO166" s="464"/>
      <c r="GP166" s="464"/>
      <c r="GQ166" s="464"/>
      <c r="GR166" s="464"/>
      <c r="GS166" s="464"/>
      <c r="GT166" s="464"/>
      <c r="GU166" s="464"/>
      <c r="GV166" s="464"/>
      <c r="GW166" s="464"/>
      <c r="GX166" s="464"/>
      <c r="GY166" s="464"/>
      <c r="GZ166" s="464"/>
      <c r="HA166" s="464"/>
      <c r="HB166" s="464"/>
      <c r="HC166" s="464"/>
      <c r="HD166" s="464"/>
      <c r="HE166" s="464"/>
      <c r="HF166" s="464"/>
      <c r="HG166" s="464"/>
      <c r="HH166" s="464"/>
      <c r="HI166" s="464"/>
      <c r="HJ166" s="464"/>
      <c r="HK166" s="464"/>
      <c r="HL166" s="464"/>
      <c r="HM166" s="464"/>
      <c r="HN166" s="464"/>
      <c r="HO166" s="464"/>
      <c r="HP166" s="464"/>
      <c r="HQ166" s="464"/>
      <c r="HR166" s="464"/>
      <c r="HS166" s="464"/>
      <c r="HT166" s="464"/>
      <c r="HU166" s="464"/>
      <c r="HV166" s="464"/>
      <c r="HW166" s="464"/>
      <c r="HX166" s="464"/>
      <c r="HY166" s="464"/>
      <c r="HZ166" s="464"/>
      <c r="IA166" s="464"/>
      <c r="IB166" s="464"/>
      <c r="IC166" s="464"/>
      <c r="ID166" s="464"/>
      <c r="IE166" s="464"/>
      <c r="IF166" s="464"/>
      <c r="IG166" s="464"/>
      <c r="IH166" s="464"/>
      <c r="II166" s="464"/>
      <c r="IJ166" s="464"/>
      <c r="IK166" s="464"/>
      <c r="IL166" s="464"/>
      <c r="IM166" s="464"/>
      <c r="IN166" s="464"/>
      <c r="IO166" s="464"/>
      <c r="IP166" s="464"/>
      <c r="IQ166" s="464"/>
      <c r="IR166" s="464"/>
      <c r="IS166" s="464"/>
      <c r="IT166" s="464"/>
      <c r="IU166" s="464"/>
      <c r="IV166" s="464"/>
      <c r="IW166" s="464"/>
    </row>
    <row r="167" spans="1:257" ht="15.75" x14ac:dyDescent="0.25">
      <c r="A167" s="141"/>
      <c r="B167" s="19"/>
      <c r="C167" s="18"/>
      <c r="D167" s="18"/>
      <c r="E167" s="8"/>
      <c r="F167" s="8"/>
      <c r="G167" s="8"/>
      <c r="H167" s="8"/>
      <c r="I167"/>
      <c r="M167" s="773"/>
      <c r="N167" s="464"/>
      <c r="O167" s="464"/>
      <c r="P167" s="464"/>
      <c r="Q167" s="464"/>
      <c r="R167" s="464"/>
      <c r="S167" s="464"/>
      <c r="T167" s="464"/>
      <c r="U167" s="464"/>
      <c r="V167" s="464"/>
      <c r="W167" s="464"/>
      <c r="X167" s="464"/>
      <c r="Y167" s="464"/>
      <c r="Z167" s="464"/>
      <c r="AA167" s="464"/>
      <c r="AB167" s="464"/>
      <c r="AC167" s="464"/>
      <c r="AD167" s="464"/>
      <c r="AE167" s="464"/>
      <c r="AF167" s="464"/>
      <c r="AG167" s="464"/>
      <c r="AH167" s="464"/>
      <c r="AI167" s="464"/>
      <c r="AJ167" s="464"/>
      <c r="AK167" s="464"/>
      <c r="AL167" s="464"/>
      <c r="AM167" s="464"/>
      <c r="AN167" s="464"/>
      <c r="AO167" s="464"/>
      <c r="AP167" s="464"/>
      <c r="AQ167" s="464"/>
      <c r="AR167" s="464"/>
      <c r="AS167" s="464"/>
      <c r="AT167" s="464"/>
      <c r="AU167" s="464"/>
      <c r="AV167" s="464"/>
      <c r="AW167" s="464"/>
      <c r="AX167" s="464"/>
      <c r="AY167" s="464"/>
      <c r="AZ167" s="464"/>
      <c r="BA167" s="464"/>
      <c r="BB167" s="464"/>
      <c r="BC167" s="464"/>
      <c r="BD167" s="464"/>
      <c r="BE167" s="464"/>
      <c r="BF167" s="464"/>
      <c r="BG167" s="464"/>
      <c r="BH167" s="464"/>
      <c r="BI167" s="464"/>
      <c r="BJ167" s="464"/>
      <c r="BK167" s="464"/>
      <c r="BL167" s="464"/>
      <c r="BM167" s="464"/>
      <c r="BN167" s="464"/>
      <c r="BO167" s="464"/>
      <c r="BP167" s="464"/>
      <c r="BQ167" s="464"/>
      <c r="BR167" s="464"/>
      <c r="BS167" s="464"/>
      <c r="BT167" s="464"/>
      <c r="BU167" s="464"/>
      <c r="BV167" s="464"/>
      <c r="BW167" s="464"/>
      <c r="BX167" s="464"/>
      <c r="BY167" s="464"/>
      <c r="BZ167" s="464"/>
      <c r="CA167" s="464"/>
      <c r="CB167" s="464"/>
      <c r="CC167" s="464"/>
      <c r="CD167" s="464"/>
      <c r="CE167" s="464"/>
      <c r="CF167" s="464"/>
      <c r="CG167" s="464"/>
      <c r="CH167" s="464"/>
      <c r="CI167" s="464"/>
      <c r="CJ167" s="464"/>
      <c r="CK167" s="464"/>
      <c r="CL167" s="464"/>
      <c r="CM167" s="464"/>
      <c r="CN167" s="464"/>
      <c r="CO167" s="464"/>
      <c r="CP167" s="464"/>
      <c r="CQ167" s="464"/>
      <c r="CR167" s="464"/>
      <c r="CS167" s="464"/>
      <c r="CT167" s="464"/>
      <c r="CU167" s="464"/>
      <c r="CV167" s="464"/>
      <c r="CW167" s="464"/>
      <c r="CX167" s="464"/>
      <c r="CY167" s="464"/>
      <c r="CZ167" s="464"/>
      <c r="DA167" s="464"/>
      <c r="DB167" s="464"/>
      <c r="DC167" s="464"/>
      <c r="DD167" s="464"/>
      <c r="DE167" s="464"/>
      <c r="DF167" s="464"/>
      <c r="DG167" s="464"/>
      <c r="DH167" s="464"/>
      <c r="DI167" s="464"/>
      <c r="DJ167" s="464"/>
      <c r="DK167" s="464"/>
      <c r="DL167" s="464"/>
      <c r="DM167" s="464"/>
      <c r="DN167" s="464"/>
      <c r="DO167" s="464"/>
      <c r="DP167" s="464"/>
      <c r="DQ167" s="464"/>
      <c r="DR167" s="464"/>
      <c r="DS167" s="464"/>
      <c r="DT167" s="464"/>
      <c r="DU167" s="464"/>
      <c r="DV167" s="464"/>
      <c r="DW167" s="464"/>
      <c r="DX167" s="464"/>
      <c r="DY167" s="464"/>
      <c r="DZ167" s="464"/>
      <c r="EA167" s="464"/>
      <c r="EB167" s="464"/>
      <c r="EC167" s="464"/>
      <c r="ED167" s="464"/>
      <c r="EE167" s="464"/>
      <c r="EF167" s="464"/>
      <c r="EG167" s="464"/>
      <c r="EH167" s="464"/>
      <c r="EI167" s="464"/>
      <c r="EJ167" s="464"/>
      <c r="EK167" s="464"/>
      <c r="EL167" s="464"/>
      <c r="EM167" s="464"/>
      <c r="EN167" s="464"/>
      <c r="EO167" s="464"/>
      <c r="EP167" s="464"/>
      <c r="EQ167" s="464"/>
      <c r="ER167" s="464"/>
      <c r="ES167" s="464"/>
      <c r="ET167" s="464"/>
      <c r="EU167" s="464"/>
      <c r="EV167" s="464"/>
      <c r="EW167" s="464"/>
      <c r="EX167" s="464"/>
      <c r="EY167" s="464"/>
      <c r="EZ167" s="464"/>
      <c r="FA167" s="464"/>
      <c r="FB167" s="464"/>
      <c r="FC167" s="464"/>
      <c r="FD167" s="464"/>
      <c r="FE167" s="464"/>
      <c r="FF167" s="464"/>
      <c r="FG167" s="464"/>
      <c r="FH167" s="464"/>
      <c r="FI167" s="464"/>
      <c r="FJ167" s="464"/>
      <c r="FK167" s="464"/>
      <c r="FL167" s="464"/>
      <c r="FM167" s="464"/>
      <c r="FN167" s="464"/>
      <c r="FO167" s="464"/>
      <c r="FP167" s="464"/>
      <c r="FQ167" s="464"/>
      <c r="FR167" s="464"/>
      <c r="FS167" s="464"/>
      <c r="FT167" s="464"/>
      <c r="FU167" s="464"/>
      <c r="FV167" s="464"/>
      <c r="FW167" s="464"/>
      <c r="FX167" s="464"/>
      <c r="FY167" s="464"/>
      <c r="FZ167" s="464"/>
      <c r="GA167" s="464"/>
      <c r="GB167" s="464"/>
      <c r="GC167" s="464"/>
      <c r="GD167" s="464"/>
      <c r="GE167" s="464"/>
      <c r="GF167" s="464"/>
      <c r="GG167" s="464"/>
      <c r="GH167" s="464"/>
      <c r="GI167" s="464"/>
      <c r="GJ167" s="464"/>
      <c r="GK167" s="464"/>
      <c r="GL167" s="464"/>
      <c r="GM167" s="464"/>
      <c r="GN167" s="464"/>
      <c r="GO167" s="464"/>
      <c r="GP167" s="464"/>
      <c r="GQ167" s="464"/>
      <c r="GR167" s="464"/>
      <c r="GS167" s="464"/>
      <c r="GT167" s="464"/>
      <c r="GU167" s="464"/>
      <c r="GV167" s="464"/>
      <c r="GW167" s="464"/>
      <c r="GX167" s="464"/>
      <c r="GY167" s="464"/>
      <c r="GZ167" s="464"/>
      <c r="HA167" s="464"/>
      <c r="HB167" s="464"/>
      <c r="HC167" s="464"/>
      <c r="HD167" s="464"/>
      <c r="HE167" s="464"/>
      <c r="HF167" s="464"/>
      <c r="HG167" s="464"/>
      <c r="HH167" s="464"/>
      <c r="HI167" s="464"/>
      <c r="HJ167" s="464"/>
      <c r="HK167" s="464"/>
      <c r="HL167" s="464"/>
      <c r="HM167" s="464"/>
      <c r="HN167" s="464"/>
      <c r="HO167" s="464"/>
      <c r="HP167" s="464"/>
      <c r="HQ167" s="464"/>
      <c r="HR167" s="464"/>
      <c r="HS167" s="464"/>
      <c r="HT167" s="464"/>
      <c r="HU167" s="464"/>
      <c r="HV167" s="464"/>
      <c r="HW167" s="464"/>
      <c r="HX167" s="464"/>
      <c r="HY167" s="464"/>
      <c r="HZ167" s="464"/>
      <c r="IA167" s="464"/>
      <c r="IB167" s="464"/>
      <c r="IC167" s="464"/>
      <c r="ID167" s="464"/>
      <c r="IE167" s="464"/>
      <c r="IF167" s="464"/>
      <c r="IG167" s="464"/>
      <c r="IH167" s="464"/>
      <c r="II167" s="464"/>
      <c r="IJ167" s="464"/>
      <c r="IK167" s="464"/>
      <c r="IL167" s="464"/>
      <c r="IM167" s="464"/>
      <c r="IN167" s="464"/>
      <c r="IO167" s="464"/>
      <c r="IP167" s="464"/>
      <c r="IQ167" s="464"/>
      <c r="IR167" s="464"/>
      <c r="IS167" s="464"/>
      <c r="IT167" s="464"/>
      <c r="IU167" s="464"/>
      <c r="IV167" s="464"/>
      <c r="IW167" s="464"/>
    </row>
    <row r="168" spans="1:257" ht="15.75" x14ac:dyDescent="0.25">
      <c r="A168" s="141"/>
      <c r="B168" s="19"/>
      <c r="C168" s="18"/>
      <c r="D168" s="18"/>
      <c r="E168" s="8"/>
      <c r="F168" s="8"/>
      <c r="G168" s="8"/>
      <c r="H168" s="8"/>
      <c r="I168"/>
      <c r="K168" s="465"/>
      <c r="M168" s="773"/>
      <c r="N168" s="464"/>
      <c r="O168" s="464"/>
      <c r="P168" s="464"/>
      <c r="Q168" s="464"/>
      <c r="R168" s="464"/>
      <c r="S168" s="464"/>
      <c r="T168" s="464"/>
      <c r="U168" s="464"/>
      <c r="V168" s="464"/>
      <c r="W168" s="464"/>
      <c r="X168" s="464"/>
      <c r="Y168" s="464"/>
      <c r="Z168" s="464"/>
      <c r="AA168" s="464"/>
      <c r="AB168" s="464"/>
      <c r="AC168" s="464"/>
      <c r="AD168" s="464"/>
      <c r="AE168" s="464"/>
      <c r="AF168" s="464"/>
      <c r="AG168" s="464"/>
      <c r="AH168" s="464"/>
      <c r="AI168" s="464"/>
      <c r="AJ168" s="464"/>
      <c r="AK168" s="464"/>
      <c r="AL168" s="464"/>
      <c r="AM168" s="464"/>
      <c r="AN168" s="464"/>
      <c r="AO168" s="464"/>
      <c r="AP168" s="464"/>
      <c r="AQ168" s="464"/>
      <c r="AR168" s="464"/>
      <c r="AS168" s="464"/>
      <c r="AT168" s="464"/>
      <c r="AU168" s="464"/>
      <c r="AV168" s="464"/>
      <c r="AW168" s="464"/>
      <c r="AX168" s="464"/>
      <c r="AY168" s="464"/>
      <c r="AZ168" s="464"/>
      <c r="BA168" s="464"/>
      <c r="BB168" s="464"/>
      <c r="BC168" s="464"/>
      <c r="BD168" s="464"/>
      <c r="BE168" s="464"/>
      <c r="BF168" s="464"/>
      <c r="BG168" s="464"/>
      <c r="BH168" s="464"/>
      <c r="BI168" s="464"/>
      <c r="BJ168" s="464"/>
      <c r="BK168" s="464"/>
      <c r="BL168" s="464"/>
      <c r="BM168" s="464"/>
      <c r="BN168" s="464"/>
      <c r="BO168" s="464"/>
      <c r="BP168" s="464"/>
      <c r="BQ168" s="464"/>
      <c r="BR168" s="464"/>
      <c r="BS168" s="464"/>
      <c r="BT168" s="464"/>
      <c r="BU168" s="464"/>
      <c r="BV168" s="464"/>
      <c r="BW168" s="464"/>
      <c r="BX168" s="464"/>
      <c r="BY168" s="464"/>
      <c r="BZ168" s="464"/>
      <c r="CA168" s="464"/>
      <c r="CB168" s="464"/>
      <c r="CC168" s="464"/>
      <c r="CD168" s="464"/>
      <c r="CE168" s="464"/>
      <c r="CF168" s="464"/>
      <c r="CG168" s="464"/>
      <c r="CH168" s="464"/>
      <c r="CI168" s="464"/>
      <c r="CJ168" s="464"/>
      <c r="CK168" s="464"/>
      <c r="CL168" s="464"/>
      <c r="CM168" s="464"/>
      <c r="CN168" s="464"/>
      <c r="CO168" s="464"/>
      <c r="CP168" s="464"/>
      <c r="CQ168" s="464"/>
      <c r="CR168" s="464"/>
      <c r="CS168" s="464"/>
      <c r="CT168" s="464"/>
      <c r="CU168" s="464"/>
      <c r="CV168" s="464"/>
      <c r="CW168" s="464"/>
      <c r="CX168" s="464"/>
      <c r="CY168" s="464"/>
      <c r="CZ168" s="464"/>
      <c r="DA168" s="464"/>
      <c r="DB168" s="464"/>
      <c r="DC168" s="464"/>
      <c r="DD168" s="464"/>
      <c r="DE168" s="464"/>
      <c r="DF168" s="464"/>
      <c r="DG168" s="464"/>
      <c r="DH168" s="464"/>
      <c r="DI168" s="464"/>
      <c r="DJ168" s="464"/>
      <c r="DK168" s="464"/>
      <c r="DL168" s="464"/>
      <c r="DM168" s="464"/>
      <c r="DN168" s="464"/>
      <c r="DO168" s="464"/>
      <c r="DP168" s="464"/>
      <c r="DQ168" s="464"/>
      <c r="DR168" s="464"/>
      <c r="DS168" s="464"/>
      <c r="DT168" s="464"/>
      <c r="DU168" s="464"/>
      <c r="DV168" s="464"/>
      <c r="DW168" s="464"/>
      <c r="DX168" s="464"/>
      <c r="DY168" s="464"/>
      <c r="DZ168" s="464"/>
      <c r="EA168" s="464"/>
      <c r="EB168" s="464"/>
      <c r="EC168" s="464"/>
      <c r="ED168" s="464"/>
      <c r="EE168" s="464"/>
      <c r="EF168" s="464"/>
      <c r="EG168" s="464"/>
      <c r="EH168" s="464"/>
      <c r="EI168" s="464"/>
      <c r="EJ168" s="464"/>
      <c r="EK168" s="464"/>
      <c r="EL168" s="464"/>
      <c r="EM168" s="464"/>
      <c r="EN168" s="464"/>
      <c r="EO168" s="464"/>
      <c r="EP168" s="464"/>
      <c r="EQ168" s="464"/>
      <c r="ER168" s="464"/>
      <c r="ES168" s="464"/>
      <c r="ET168" s="464"/>
      <c r="EU168" s="464"/>
      <c r="EV168" s="464"/>
      <c r="EW168" s="464"/>
      <c r="EX168" s="464"/>
      <c r="EY168" s="464"/>
      <c r="EZ168" s="464"/>
      <c r="FA168" s="464"/>
      <c r="FB168" s="464"/>
      <c r="FC168" s="464"/>
      <c r="FD168" s="464"/>
      <c r="FE168" s="464"/>
      <c r="FF168" s="464"/>
      <c r="FG168" s="464"/>
      <c r="FH168" s="464"/>
      <c r="FI168" s="464"/>
      <c r="FJ168" s="464"/>
      <c r="FK168" s="464"/>
      <c r="FL168" s="464"/>
      <c r="FM168" s="464"/>
      <c r="FN168" s="464"/>
      <c r="FO168" s="464"/>
      <c r="FP168" s="464"/>
      <c r="FQ168" s="464"/>
      <c r="FR168" s="464"/>
      <c r="FS168" s="464"/>
      <c r="FT168" s="464"/>
      <c r="FU168" s="464"/>
      <c r="FV168" s="464"/>
      <c r="FW168" s="464"/>
      <c r="FX168" s="464"/>
      <c r="FY168" s="464"/>
      <c r="FZ168" s="464"/>
      <c r="GA168" s="464"/>
      <c r="GB168" s="464"/>
      <c r="GC168" s="464"/>
      <c r="GD168" s="464"/>
      <c r="GE168" s="464"/>
      <c r="GF168" s="464"/>
      <c r="GG168" s="464"/>
      <c r="GH168" s="464"/>
      <c r="GI168" s="464"/>
      <c r="GJ168" s="464"/>
      <c r="GK168" s="464"/>
      <c r="GL168" s="464"/>
      <c r="GM168" s="464"/>
      <c r="GN168" s="464"/>
      <c r="GO168" s="464"/>
      <c r="GP168" s="464"/>
      <c r="GQ168" s="464"/>
      <c r="GR168" s="464"/>
      <c r="GS168" s="464"/>
      <c r="GT168" s="464"/>
      <c r="GU168" s="464"/>
      <c r="GV168" s="464"/>
      <c r="GW168" s="464"/>
      <c r="GX168" s="464"/>
      <c r="GY168" s="464"/>
      <c r="GZ168" s="464"/>
      <c r="HA168" s="464"/>
      <c r="HB168" s="464"/>
      <c r="HC168" s="464"/>
      <c r="HD168" s="464"/>
      <c r="HE168" s="464"/>
      <c r="HF168" s="464"/>
      <c r="HG168" s="464"/>
      <c r="HH168" s="464"/>
      <c r="HI168" s="464"/>
      <c r="HJ168" s="464"/>
      <c r="HK168" s="464"/>
      <c r="HL168" s="464"/>
      <c r="HM168" s="464"/>
      <c r="HN168" s="464"/>
      <c r="HO168" s="464"/>
      <c r="HP168" s="464"/>
      <c r="HQ168" s="464"/>
      <c r="HR168" s="464"/>
      <c r="HS168" s="464"/>
      <c r="HT168" s="464"/>
      <c r="HU168" s="464"/>
      <c r="HV168" s="464"/>
      <c r="HW168" s="464"/>
      <c r="HX168" s="464"/>
      <c r="HY168" s="464"/>
      <c r="HZ168" s="464"/>
      <c r="IA168" s="464"/>
      <c r="IB168" s="464"/>
      <c r="IC168" s="464"/>
      <c r="ID168" s="464"/>
      <c r="IE168" s="464"/>
      <c r="IF168" s="464"/>
      <c r="IG168" s="464"/>
      <c r="IH168" s="464"/>
      <c r="II168" s="464"/>
      <c r="IJ168" s="464"/>
      <c r="IK168" s="464"/>
      <c r="IL168" s="464"/>
      <c r="IM168" s="464"/>
      <c r="IN168" s="464"/>
      <c r="IO168" s="464"/>
      <c r="IP168" s="464"/>
      <c r="IQ168" s="464"/>
      <c r="IR168" s="464"/>
      <c r="IS168" s="464"/>
      <c r="IT168" s="464"/>
      <c r="IU168" s="464"/>
      <c r="IV168" s="464"/>
      <c r="IW168" s="464"/>
    </row>
    <row r="169" spans="1:257" ht="15.75" x14ac:dyDescent="0.25">
      <c r="A169" s="141"/>
      <c r="B169" s="19"/>
      <c r="C169" s="18"/>
      <c r="D169" s="18"/>
      <c r="E169" s="8"/>
      <c r="F169" s="8"/>
      <c r="G169" s="8"/>
      <c r="H169" s="8"/>
      <c r="I169"/>
      <c r="M169" s="773"/>
      <c r="N169" s="464"/>
      <c r="O169" s="464"/>
      <c r="P169" s="464"/>
      <c r="Q169" s="464"/>
      <c r="R169" s="464"/>
      <c r="S169" s="464"/>
      <c r="T169" s="464"/>
      <c r="U169" s="464"/>
      <c r="V169" s="464"/>
      <c r="W169" s="464"/>
      <c r="X169" s="464"/>
      <c r="Y169" s="464"/>
      <c r="Z169" s="464"/>
      <c r="AA169" s="464"/>
      <c r="AB169" s="464"/>
      <c r="AC169" s="464"/>
      <c r="AD169" s="464"/>
      <c r="AE169" s="464"/>
      <c r="AF169" s="464"/>
      <c r="AG169" s="464"/>
      <c r="AH169" s="464"/>
      <c r="AI169" s="464"/>
      <c r="AJ169" s="464"/>
      <c r="AK169" s="464"/>
      <c r="AL169" s="464"/>
      <c r="AM169" s="464"/>
      <c r="AN169" s="464"/>
      <c r="AO169" s="464"/>
      <c r="AP169" s="464"/>
      <c r="AQ169" s="464"/>
      <c r="AR169" s="464"/>
      <c r="AS169" s="464"/>
      <c r="AT169" s="464"/>
      <c r="AU169" s="464"/>
      <c r="AV169" s="464"/>
      <c r="AW169" s="464"/>
      <c r="AX169" s="464"/>
      <c r="AY169" s="464"/>
      <c r="AZ169" s="464"/>
      <c r="BA169" s="464"/>
      <c r="BB169" s="464"/>
      <c r="BC169" s="464"/>
      <c r="BD169" s="464"/>
      <c r="BE169" s="464"/>
      <c r="BF169" s="464"/>
      <c r="BG169" s="464"/>
      <c r="BH169" s="464"/>
      <c r="BI169" s="464"/>
      <c r="BJ169" s="464"/>
      <c r="BK169" s="464"/>
      <c r="BL169" s="464"/>
      <c r="BM169" s="464"/>
      <c r="BN169" s="464"/>
      <c r="BO169" s="464"/>
      <c r="BP169" s="464"/>
      <c r="BQ169" s="464"/>
      <c r="BR169" s="464"/>
      <c r="BS169" s="464"/>
      <c r="BT169" s="464"/>
      <c r="BU169" s="464"/>
      <c r="BV169" s="464"/>
      <c r="BW169" s="464"/>
      <c r="BX169" s="464"/>
      <c r="BY169" s="464"/>
      <c r="BZ169" s="464"/>
      <c r="CA169" s="464"/>
      <c r="CB169" s="464"/>
      <c r="CC169" s="464"/>
      <c r="CD169" s="464"/>
      <c r="CE169" s="464"/>
      <c r="CF169" s="464"/>
      <c r="CG169" s="464"/>
      <c r="CH169" s="464"/>
      <c r="CI169" s="464"/>
      <c r="CJ169" s="464"/>
      <c r="CK169" s="464"/>
      <c r="CL169" s="464"/>
      <c r="CM169" s="464"/>
      <c r="CN169" s="464"/>
      <c r="CO169" s="464"/>
      <c r="CP169" s="464"/>
      <c r="CQ169" s="464"/>
      <c r="CR169" s="464"/>
      <c r="CS169" s="464"/>
      <c r="CT169" s="464"/>
      <c r="CU169" s="464"/>
      <c r="CV169" s="464"/>
      <c r="CW169" s="464"/>
      <c r="CX169" s="464"/>
      <c r="CY169" s="464"/>
      <c r="CZ169" s="464"/>
      <c r="DA169" s="464"/>
      <c r="DB169" s="464"/>
      <c r="DC169" s="464"/>
      <c r="DD169" s="464"/>
      <c r="DE169" s="464"/>
      <c r="DF169" s="464"/>
      <c r="DG169" s="464"/>
      <c r="DH169" s="464"/>
      <c r="DI169" s="464"/>
      <c r="DJ169" s="464"/>
      <c r="DK169" s="464"/>
      <c r="DL169" s="464"/>
      <c r="DM169" s="464"/>
      <c r="DN169" s="464"/>
      <c r="DO169" s="464"/>
      <c r="DP169" s="464"/>
      <c r="DQ169" s="464"/>
      <c r="DR169" s="464"/>
      <c r="DS169" s="464"/>
      <c r="DT169" s="464"/>
      <c r="DU169" s="464"/>
      <c r="DV169" s="464"/>
      <c r="DW169" s="464"/>
      <c r="DX169" s="464"/>
      <c r="DY169" s="464"/>
      <c r="DZ169" s="464"/>
      <c r="EA169" s="464"/>
      <c r="EB169" s="464"/>
      <c r="EC169" s="464"/>
      <c r="ED169" s="464"/>
      <c r="EE169" s="464"/>
      <c r="EF169" s="464"/>
      <c r="EG169" s="464"/>
      <c r="EH169" s="464"/>
      <c r="EI169" s="464"/>
      <c r="EJ169" s="464"/>
      <c r="EK169" s="464"/>
      <c r="EL169" s="464"/>
      <c r="EM169" s="464"/>
      <c r="EN169" s="464"/>
      <c r="EO169" s="464"/>
      <c r="EP169" s="464"/>
      <c r="EQ169" s="464"/>
      <c r="ER169" s="464"/>
      <c r="ES169" s="464"/>
      <c r="ET169" s="464"/>
      <c r="EU169" s="464"/>
      <c r="EV169" s="464"/>
      <c r="EW169" s="464"/>
      <c r="EX169" s="464"/>
      <c r="EY169" s="464"/>
      <c r="EZ169" s="464"/>
      <c r="FA169" s="464"/>
      <c r="FB169" s="464"/>
      <c r="FC169" s="464"/>
      <c r="FD169" s="464"/>
      <c r="FE169" s="464"/>
      <c r="FF169" s="464"/>
      <c r="FG169" s="464"/>
      <c r="FH169" s="464"/>
      <c r="FI169" s="464"/>
      <c r="FJ169" s="464"/>
      <c r="FK169" s="464"/>
      <c r="FL169" s="464"/>
      <c r="FM169" s="464"/>
      <c r="FN169" s="464"/>
      <c r="FO169" s="464"/>
      <c r="FP169" s="464"/>
      <c r="FQ169" s="464"/>
      <c r="FR169" s="464"/>
      <c r="FS169" s="464"/>
      <c r="FT169" s="464"/>
      <c r="FU169" s="464"/>
      <c r="FV169" s="464"/>
      <c r="FW169" s="464"/>
      <c r="FX169" s="464"/>
      <c r="FY169" s="464"/>
      <c r="FZ169" s="464"/>
      <c r="GA169" s="464"/>
      <c r="GB169" s="464"/>
      <c r="GC169" s="464"/>
      <c r="GD169" s="464"/>
      <c r="GE169" s="464"/>
      <c r="GF169" s="464"/>
      <c r="GG169" s="464"/>
      <c r="GH169" s="464"/>
      <c r="GI169" s="464"/>
      <c r="GJ169" s="464"/>
      <c r="GK169" s="464"/>
      <c r="GL169" s="464"/>
      <c r="GM169" s="464"/>
      <c r="GN169" s="464"/>
      <c r="GO169" s="464"/>
      <c r="GP169" s="464"/>
      <c r="GQ169" s="464"/>
      <c r="GR169" s="464"/>
      <c r="GS169" s="464"/>
      <c r="GT169" s="464"/>
      <c r="GU169" s="464"/>
      <c r="GV169" s="464"/>
      <c r="GW169" s="464"/>
      <c r="GX169" s="464"/>
      <c r="GY169" s="464"/>
      <c r="GZ169" s="464"/>
      <c r="HA169" s="464"/>
      <c r="HB169" s="464"/>
      <c r="HC169" s="464"/>
      <c r="HD169" s="464"/>
      <c r="HE169" s="464"/>
      <c r="HF169" s="464"/>
      <c r="HG169" s="464"/>
      <c r="HH169" s="464"/>
      <c r="HI169" s="464"/>
      <c r="HJ169" s="464"/>
      <c r="HK169" s="464"/>
      <c r="HL169" s="464"/>
      <c r="HM169" s="464"/>
      <c r="HN169" s="464"/>
      <c r="HO169" s="464"/>
      <c r="HP169" s="464"/>
      <c r="HQ169" s="464"/>
      <c r="HR169" s="464"/>
      <c r="HS169" s="464"/>
      <c r="HT169" s="464"/>
      <c r="HU169" s="464"/>
      <c r="HV169" s="464"/>
      <c r="HW169" s="464"/>
      <c r="HX169" s="464"/>
      <c r="HY169" s="464"/>
      <c r="HZ169" s="464"/>
      <c r="IA169" s="464"/>
      <c r="IB169" s="464"/>
      <c r="IC169" s="464"/>
      <c r="ID169" s="464"/>
      <c r="IE169" s="464"/>
      <c r="IF169" s="464"/>
      <c r="IG169" s="464"/>
      <c r="IH169" s="464"/>
      <c r="II169" s="464"/>
      <c r="IJ169" s="464"/>
      <c r="IK169" s="464"/>
      <c r="IL169" s="464"/>
      <c r="IM169" s="464"/>
      <c r="IN169" s="464"/>
      <c r="IO169" s="464"/>
      <c r="IP169" s="464"/>
      <c r="IQ169" s="464"/>
      <c r="IR169" s="464"/>
      <c r="IS169" s="464"/>
      <c r="IT169" s="464"/>
      <c r="IU169" s="464"/>
      <c r="IV169" s="464"/>
      <c r="IW169" s="464"/>
    </row>
    <row r="170" spans="1:257" x14ac:dyDescent="0.2">
      <c r="A170" s="141"/>
      <c r="B170" s="466"/>
      <c r="D170" s="466"/>
      <c r="G170" s="466"/>
      <c r="H170" s="466"/>
      <c r="I170" s="466"/>
      <c r="M170" s="773"/>
      <c r="N170" s="464"/>
      <c r="O170" s="464"/>
      <c r="P170" s="464"/>
      <c r="Q170" s="464"/>
      <c r="R170" s="464"/>
      <c r="S170" s="464"/>
      <c r="T170" s="464"/>
      <c r="U170" s="464"/>
      <c r="V170" s="464"/>
      <c r="W170" s="464"/>
      <c r="X170" s="464"/>
      <c r="Y170" s="464"/>
      <c r="Z170" s="464"/>
      <c r="AA170" s="464"/>
      <c r="AB170" s="464"/>
      <c r="AC170" s="464"/>
      <c r="AD170" s="464"/>
      <c r="AE170" s="464"/>
      <c r="AF170" s="464"/>
      <c r="AG170" s="464"/>
      <c r="AH170" s="464"/>
      <c r="AI170" s="464"/>
      <c r="AJ170" s="464"/>
      <c r="AK170" s="464"/>
      <c r="AL170" s="464"/>
      <c r="AM170" s="464"/>
      <c r="AN170" s="464"/>
      <c r="AO170" s="464"/>
      <c r="AP170" s="464"/>
      <c r="AQ170" s="464"/>
      <c r="AR170" s="464"/>
      <c r="AS170" s="464"/>
      <c r="AT170" s="464"/>
      <c r="AU170" s="464"/>
      <c r="AV170" s="464"/>
      <c r="AW170" s="464"/>
      <c r="AX170" s="464"/>
      <c r="AY170" s="464"/>
      <c r="AZ170" s="464"/>
      <c r="BA170" s="464"/>
      <c r="BB170" s="464"/>
      <c r="BC170" s="464"/>
      <c r="BD170" s="464"/>
      <c r="BE170" s="464"/>
      <c r="BF170" s="464"/>
      <c r="BG170" s="464"/>
      <c r="BH170" s="464"/>
      <c r="BI170" s="464"/>
      <c r="BJ170" s="464"/>
      <c r="BK170" s="464"/>
      <c r="BL170" s="464"/>
      <c r="BM170" s="464"/>
      <c r="BN170" s="464"/>
      <c r="BO170" s="464"/>
      <c r="BP170" s="464"/>
      <c r="BQ170" s="464"/>
      <c r="BR170" s="464"/>
      <c r="BS170" s="464"/>
      <c r="BT170" s="464"/>
      <c r="BU170" s="464"/>
      <c r="BV170" s="464"/>
      <c r="BW170" s="464"/>
      <c r="BX170" s="464"/>
      <c r="BY170" s="464"/>
      <c r="BZ170" s="464"/>
      <c r="CA170" s="464"/>
      <c r="CB170" s="464"/>
      <c r="CC170" s="464"/>
      <c r="CD170" s="464"/>
      <c r="CE170" s="464"/>
      <c r="CF170" s="464"/>
      <c r="CG170" s="464"/>
      <c r="CH170" s="464"/>
      <c r="CI170" s="464"/>
      <c r="CJ170" s="464"/>
      <c r="CK170" s="464"/>
      <c r="CL170" s="464"/>
      <c r="CM170" s="464"/>
      <c r="CN170" s="464"/>
      <c r="CO170" s="464"/>
      <c r="CP170" s="464"/>
      <c r="CQ170" s="464"/>
      <c r="CR170" s="464"/>
      <c r="CS170" s="464"/>
      <c r="CT170" s="464"/>
      <c r="CU170" s="464"/>
      <c r="CV170" s="464"/>
      <c r="CW170" s="464"/>
      <c r="CX170" s="464"/>
      <c r="CY170" s="464"/>
      <c r="CZ170" s="464"/>
      <c r="DA170" s="464"/>
      <c r="DB170" s="464"/>
      <c r="DC170" s="464"/>
      <c r="DD170" s="464"/>
      <c r="DE170" s="464"/>
      <c r="DF170" s="464"/>
      <c r="DG170" s="464"/>
      <c r="DH170" s="464"/>
      <c r="DI170" s="464"/>
      <c r="DJ170" s="464"/>
      <c r="DK170" s="464"/>
      <c r="DL170" s="464"/>
      <c r="DM170" s="464"/>
      <c r="DN170" s="464"/>
      <c r="DO170" s="464"/>
      <c r="DP170" s="464"/>
      <c r="DQ170" s="464"/>
      <c r="DR170" s="464"/>
      <c r="DS170" s="464"/>
      <c r="DT170" s="464"/>
      <c r="DU170" s="464"/>
      <c r="DV170" s="464"/>
      <c r="DW170" s="464"/>
      <c r="DX170" s="464"/>
      <c r="DY170" s="464"/>
      <c r="DZ170" s="464"/>
      <c r="EA170" s="464"/>
      <c r="EB170" s="464"/>
      <c r="EC170" s="464"/>
      <c r="ED170" s="464"/>
      <c r="EE170" s="464"/>
      <c r="EF170" s="464"/>
      <c r="EG170" s="464"/>
      <c r="EH170" s="464"/>
      <c r="EI170" s="464"/>
      <c r="EJ170" s="464"/>
      <c r="EK170" s="464"/>
      <c r="EL170" s="464"/>
      <c r="EM170" s="464"/>
      <c r="EN170" s="464"/>
      <c r="EO170" s="464"/>
      <c r="EP170" s="464"/>
      <c r="EQ170" s="464"/>
      <c r="ER170" s="464"/>
      <c r="ES170" s="464"/>
      <c r="ET170" s="464"/>
      <c r="EU170" s="464"/>
      <c r="EV170" s="464"/>
      <c r="EW170" s="464"/>
      <c r="EX170" s="464"/>
      <c r="EY170" s="464"/>
      <c r="EZ170" s="464"/>
      <c r="FA170" s="464"/>
      <c r="FB170" s="464"/>
      <c r="FC170" s="464"/>
      <c r="FD170" s="464"/>
      <c r="FE170" s="464"/>
      <c r="FF170" s="464"/>
      <c r="FG170" s="464"/>
      <c r="FH170" s="464"/>
      <c r="FI170" s="464"/>
      <c r="FJ170" s="464"/>
      <c r="FK170" s="464"/>
      <c r="FL170" s="464"/>
      <c r="FM170" s="464"/>
      <c r="FN170" s="464"/>
      <c r="FO170" s="464"/>
      <c r="FP170" s="464"/>
      <c r="FQ170" s="464"/>
      <c r="FR170" s="464"/>
      <c r="FS170" s="464"/>
      <c r="FT170" s="464"/>
      <c r="FU170" s="464"/>
      <c r="FV170" s="464"/>
      <c r="FW170" s="464"/>
      <c r="FX170" s="464"/>
      <c r="FY170" s="464"/>
      <c r="FZ170" s="464"/>
      <c r="GA170" s="464"/>
      <c r="GB170" s="464"/>
      <c r="GC170" s="464"/>
      <c r="GD170" s="464"/>
      <c r="GE170" s="464"/>
      <c r="GF170" s="464"/>
      <c r="GG170" s="464"/>
      <c r="GH170" s="464"/>
      <c r="GI170" s="464"/>
      <c r="GJ170" s="464"/>
      <c r="GK170" s="464"/>
      <c r="GL170" s="464"/>
      <c r="GM170" s="464"/>
      <c r="GN170" s="464"/>
      <c r="GO170" s="464"/>
      <c r="GP170" s="464"/>
      <c r="GQ170" s="464"/>
      <c r="GR170" s="464"/>
      <c r="GS170" s="464"/>
      <c r="GT170" s="464"/>
      <c r="GU170" s="464"/>
      <c r="GV170" s="464"/>
      <c r="GW170" s="464"/>
      <c r="GX170" s="464"/>
      <c r="GY170" s="464"/>
      <c r="GZ170" s="464"/>
      <c r="HA170" s="464"/>
      <c r="HB170" s="464"/>
      <c r="HC170" s="464"/>
      <c r="HD170" s="464"/>
      <c r="HE170" s="464"/>
      <c r="HF170" s="464"/>
      <c r="HG170" s="464"/>
      <c r="HH170" s="464"/>
      <c r="HI170" s="464"/>
      <c r="HJ170" s="464"/>
      <c r="HK170" s="464"/>
      <c r="HL170" s="464"/>
      <c r="HM170" s="464"/>
      <c r="HN170" s="464"/>
      <c r="HO170" s="464"/>
      <c r="HP170" s="464"/>
      <c r="HQ170" s="464"/>
      <c r="HR170" s="464"/>
      <c r="HS170" s="464"/>
      <c r="HT170" s="464"/>
      <c r="HU170" s="464"/>
      <c r="HV170" s="464"/>
      <c r="HW170" s="464"/>
      <c r="HX170" s="464"/>
      <c r="HY170" s="464"/>
      <c r="HZ170" s="464"/>
      <c r="IA170" s="464"/>
      <c r="IB170" s="464"/>
      <c r="IC170" s="464"/>
      <c r="ID170" s="464"/>
      <c r="IE170" s="464"/>
      <c r="IF170" s="464"/>
      <c r="IG170" s="464"/>
      <c r="IH170" s="464"/>
      <c r="II170" s="464"/>
      <c r="IJ170" s="464"/>
      <c r="IK170" s="464"/>
      <c r="IL170" s="464"/>
      <c r="IM170" s="464"/>
      <c r="IN170" s="464"/>
      <c r="IO170" s="464"/>
      <c r="IP170" s="464"/>
      <c r="IQ170" s="464"/>
      <c r="IR170" s="464"/>
      <c r="IS170" s="464"/>
      <c r="IT170" s="464"/>
      <c r="IU170" s="464"/>
      <c r="IV170" s="464"/>
      <c r="IW170" s="464"/>
    </row>
    <row r="171" spans="1:257" x14ac:dyDescent="0.2">
      <c r="A171" s="141"/>
      <c r="B171" s="466"/>
      <c r="D171" s="466"/>
      <c r="G171" s="466"/>
      <c r="H171" s="466"/>
      <c r="I171" s="466"/>
      <c r="M171" s="773"/>
      <c r="N171" s="464"/>
      <c r="O171" s="464"/>
      <c r="P171" s="464"/>
      <c r="Q171" s="464"/>
      <c r="R171" s="464"/>
      <c r="S171" s="464"/>
      <c r="T171" s="464"/>
      <c r="U171" s="464"/>
      <c r="V171" s="464"/>
      <c r="W171" s="464"/>
      <c r="X171" s="464"/>
      <c r="Y171" s="464"/>
      <c r="Z171" s="464"/>
      <c r="AA171" s="464"/>
      <c r="AB171" s="464"/>
      <c r="AC171" s="464"/>
      <c r="AD171" s="464"/>
      <c r="AE171" s="464"/>
      <c r="AF171" s="464"/>
      <c r="AG171" s="464"/>
      <c r="AH171" s="464"/>
      <c r="AI171" s="464"/>
      <c r="AJ171" s="464"/>
      <c r="AK171" s="464"/>
      <c r="AL171" s="464"/>
      <c r="AM171" s="464"/>
      <c r="AN171" s="464"/>
      <c r="AO171" s="464"/>
      <c r="AP171" s="464"/>
      <c r="AQ171" s="464"/>
      <c r="AR171" s="464"/>
      <c r="AS171" s="464"/>
      <c r="AT171" s="464"/>
      <c r="AU171" s="464"/>
      <c r="AV171" s="464"/>
      <c r="AW171" s="464"/>
      <c r="AX171" s="464"/>
      <c r="AY171" s="464"/>
      <c r="AZ171" s="464"/>
      <c r="BA171" s="464"/>
      <c r="BB171" s="464"/>
      <c r="BC171" s="464"/>
      <c r="BD171" s="464"/>
      <c r="BE171" s="464"/>
      <c r="BF171" s="464"/>
      <c r="BG171" s="464"/>
      <c r="BH171" s="464"/>
      <c r="BI171" s="464"/>
      <c r="BJ171" s="464"/>
      <c r="BK171" s="464"/>
      <c r="BL171" s="464"/>
      <c r="BM171" s="464"/>
      <c r="BN171" s="464"/>
      <c r="BO171" s="464"/>
      <c r="BP171" s="464"/>
      <c r="BQ171" s="464"/>
      <c r="BR171" s="464"/>
      <c r="BS171" s="464"/>
      <c r="BT171" s="464"/>
      <c r="BU171" s="464"/>
      <c r="BV171" s="464"/>
      <c r="BW171" s="464"/>
      <c r="BX171" s="464"/>
      <c r="BY171" s="464"/>
      <c r="BZ171" s="464"/>
      <c r="CA171" s="464"/>
      <c r="CB171" s="464"/>
      <c r="CC171" s="464"/>
      <c r="CD171" s="464"/>
      <c r="CE171" s="464"/>
      <c r="CF171" s="464"/>
      <c r="CG171" s="464"/>
      <c r="CH171" s="464"/>
      <c r="CI171" s="464"/>
      <c r="CJ171" s="464"/>
      <c r="CK171" s="464"/>
      <c r="CL171" s="464"/>
      <c r="CM171" s="464"/>
      <c r="CN171" s="464"/>
      <c r="CO171" s="464"/>
      <c r="CP171" s="464"/>
      <c r="CQ171" s="464"/>
      <c r="CR171" s="464"/>
      <c r="CS171" s="464"/>
      <c r="CT171" s="464"/>
      <c r="CU171" s="464"/>
      <c r="CV171" s="464"/>
      <c r="CW171" s="464"/>
      <c r="CX171" s="464"/>
      <c r="CY171" s="464"/>
      <c r="CZ171" s="464"/>
      <c r="DA171" s="464"/>
      <c r="DB171" s="464"/>
      <c r="DC171" s="464"/>
      <c r="DD171" s="464"/>
      <c r="DE171" s="464"/>
      <c r="DF171" s="464"/>
      <c r="DG171" s="464"/>
      <c r="DH171" s="464"/>
      <c r="DI171" s="464"/>
      <c r="DJ171" s="464"/>
      <c r="DK171" s="464"/>
      <c r="DL171" s="464"/>
      <c r="DM171" s="464"/>
      <c r="DN171" s="464"/>
      <c r="DO171" s="464"/>
      <c r="DP171" s="464"/>
      <c r="DQ171" s="464"/>
      <c r="DR171" s="464"/>
      <c r="DS171" s="464"/>
      <c r="DT171" s="464"/>
      <c r="DU171" s="464"/>
      <c r="DV171" s="464"/>
      <c r="DW171" s="464"/>
      <c r="DX171" s="464"/>
      <c r="DY171" s="464"/>
      <c r="DZ171" s="464"/>
      <c r="EA171" s="464"/>
      <c r="EB171" s="464"/>
      <c r="EC171" s="464"/>
      <c r="ED171" s="464"/>
      <c r="EE171" s="464"/>
      <c r="EF171" s="464"/>
      <c r="EG171" s="464"/>
      <c r="EH171" s="464"/>
      <c r="EI171" s="464"/>
      <c r="EJ171" s="464"/>
      <c r="EK171" s="464"/>
      <c r="EL171" s="464"/>
      <c r="EM171" s="464"/>
      <c r="EN171" s="464"/>
      <c r="EO171" s="464"/>
      <c r="EP171" s="464"/>
      <c r="EQ171" s="464"/>
      <c r="ER171" s="464"/>
      <c r="ES171" s="464"/>
      <c r="ET171" s="464"/>
      <c r="EU171" s="464"/>
      <c r="EV171" s="464"/>
      <c r="EW171" s="464"/>
      <c r="EX171" s="464"/>
      <c r="EY171" s="464"/>
      <c r="EZ171" s="464"/>
      <c r="FA171" s="464"/>
      <c r="FB171" s="464"/>
      <c r="FC171" s="464"/>
      <c r="FD171" s="464"/>
      <c r="FE171" s="464"/>
      <c r="FF171" s="464"/>
      <c r="FG171" s="464"/>
      <c r="FH171" s="464"/>
      <c r="FI171" s="464"/>
      <c r="FJ171" s="464"/>
      <c r="FK171" s="464"/>
      <c r="FL171" s="464"/>
      <c r="FM171" s="464"/>
      <c r="FN171" s="464"/>
      <c r="FO171" s="464"/>
      <c r="FP171" s="464"/>
      <c r="FQ171" s="464"/>
      <c r="FR171" s="464"/>
      <c r="FS171" s="464"/>
      <c r="FT171" s="464"/>
      <c r="FU171" s="464"/>
      <c r="FV171" s="464"/>
      <c r="FW171" s="464"/>
      <c r="FX171" s="464"/>
      <c r="FY171" s="464"/>
      <c r="FZ171" s="464"/>
      <c r="GA171" s="464"/>
      <c r="GB171" s="464"/>
      <c r="GC171" s="464"/>
      <c r="GD171" s="464"/>
      <c r="GE171" s="464"/>
      <c r="GF171" s="464"/>
      <c r="GG171" s="464"/>
      <c r="GH171" s="464"/>
      <c r="GI171" s="464"/>
      <c r="GJ171" s="464"/>
      <c r="GK171" s="464"/>
      <c r="GL171" s="464"/>
      <c r="GM171" s="464"/>
      <c r="GN171" s="464"/>
      <c r="GO171" s="464"/>
      <c r="GP171" s="464"/>
      <c r="GQ171" s="464"/>
      <c r="GR171" s="464"/>
      <c r="GS171" s="464"/>
      <c r="GT171" s="464"/>
      <c r="GU171" s="464"/>
      <c r="GV171" s="464"/>
      <c r="GW171" s="464"/>
      <c r="GX171" s="464"/>
      <c r="GY171" s="464"/>
      <c r="GZ171" s="464"/>
      <c r="HA171" s="464"/>
      <c r="HB171" s="464"/>
      <c r="HC171" s="464"/>
      <c r="HD171" s="464"/>
      <c r="HE171" s="464"/>
      <c r="HF171" s="464"/>
      <c r="HG171" s="464"/>
      <c r="HH171" s="464"/>
      <c r="HI171" s="464"/>
      <c r="HJ171" s="464"/>
      <c r="HK171" s="464"/>
      <c r="HL171" s="464"/>
      <c r="HM171" s="464"/>
      <c r="HN171" s="464"/>
      <c r="HO171" s="464"/>
      <c r="HP171" s="464"/>
      <c r="HQ171" s="464"/>
      <c r="HR171" s="464"/>
      <c r="HS171" s="464"/>
      <c r="HT171" s="464"/>
      <c r="HU171" s="464"/>
      <c r="HV171" s="464"/>
      <c r="HW171" s="464"/>
      <c r="HX171" s="464"/>
      <c r="HY171" s="464"/>
      <c r="HZ171" s="464"/>
      <c r="IA171" s="464"/>
      <c r="IB171" s="464"/>
      <c r="IC171" s="464"/>
      <c r="ID171" s="464"/>
      <c r="IE171" s="464"/>
      <c r="IF171" s="464"/>
      <c r="IG171" s="464"/>
      <c r="IH171" s="464"/>
      <c r="II171" s="464"/>
      <c r="IJ171" s="464"/>
      <c r="IK171" s="464"/>
      <c r="IL171" s="464"/>
      <c r="IM171" s="464"/>
      <c r="IN171" s="464"/>
      <c r="IO171" s="464"/>
      <c r="IP171" s="464"/>
      <c r="IQ171" s="464"/>
      <c r="IR171" s="464"/>
      <c r="IS171" s="464"/>
      <c r="IT171" s="464"/>
      <c r="IU171" s="464"/>
      <c r="IV171" s="464"/>
      <c r="IW171" s="464"/>
    </row>
    <row r="172" spans="1:257" x14ac:dyDescent="0.2">
      <c r="A172" s="141"/>
      <c r="B172" s="467"/>
      <c r="C172" s="468"/>
      <c r="E172" s="141"/>
      <c r="F172" s="141"/>
      <c r="M172" s="773"/>
      <c r="N172" s="464"/>
      <c r="O172" s="464"/>
      <c r="P172" s="464"/>
      <c r="Q172" s="464"/>
      <c r="R172" s="464"/>
      <c r="S172" s="464"/>
      <c r="T172" s="464"/>
      <c r="U172" s="464"/>
      <c r="V172" s="464"/>
      <c r="W172" s="464"/>
      <c r="X172" s="464"/>
      <c r="Y172" s="464"/>
      <c r="Z172" s="464"/>
      <c r="AA172" s="464"/>
      <c r="AB172" s="464"/>
      <c r="AC172" s="464"/>
      <c r="AD172" s="464"/>
      <c r="AE172" s="464"/>
      <c r="AF172" s="464"/>
      <c r="AG172" s="464"/>
      <c r="AH172" s="464"/>
      <c r="AI172" s="464"/>
      <c r="AJ172" s="464"/>
      <c r="AK172" s="464"/>
      <c r="AL172" s="464"/>
      <c r="AM172" s="464"/>
      <c r="AN172" s="464"/>
      <c r="AO172" s="464"/>
      <c r="AP172" s="464"/>
      <c r="AQ172" s="464"/>
      <c r="AR172" s="464"/>
      <c r="AS172" s="464"/>
      <c r="AT172" s="464"/>
      <c r="AU172" s="464"/>
      <c r="AV172" s="464"/>
      <c r="AW172" s="464"/>
      <c r="AX172" s="464"/>
      <c r="AY172" s="464"/>
      <c r="AZ172" s="464"/>
      <c r="BA172" s="464"/>
      <c r="BB172" s="464"/>
      <c r="BC172" s="464"/>
      <c r="BD172" s="464"/>
      <c r="BE172" s="464"/>
      <c r="BF172" s="464"/>
      <c r="BG172" s="464"/>
      <c r="BH172" s="464"/>
      <c r="BI172" s="464"/>
      <c r="BJ172" s="464"/>
      <c r="BK172" s="464"/>
      <c r="BL172" s="464"/>
      <c r="BM172" s="464"/>
      <c r="BN172" s="464"/>
      <c r="BO172" s="464"/>
      <c r="BP172" s="464"/>
      <c r="BQ172" s="464"/>
      <c r="BR172" s="464"/>
      <c r="BS172" s="464"/>
      <c r="BT172" s="464"/>
      <c r="BU172" s="464"/>
      <c r="BV172" s="464"/>
      <c r="BW172" s="464"/>
      <c r="BX172" s="464"/>
      <c r="BY172" s="464"/>
      <c r="BZ172" s="464"/>
      <c r="CA172" s="464"/>
      <c r="CB172" s="464"/>
      <c r="CC172" s="464"/>
      <c r="CD172" s="464"/>
      <c r="CE172" s="464"/>
      <c r="CF172" s="464"/>
      <c r="CG172" s="464"/>
      <c r="CH172" s="464"/>
      <c r="CI172" s="464"/>
      <c r="CJ172" s="464"/>
      <c r="CK172" s="464"/>
      <c r="CL172" s="464"/>
      <c r="CM172" s="464"/>
      <c r="CN172" s="464"/>
      <c r="CO172" s="464"/>
      <c r="CP172" s="464"/>
      <c r="CQ172" s="464"/>
      <c r="CR172" s="464"/>
      <c r="CS172" s="464"/>
      <c r="CT172" s="464"/>
      <c r="CU172" s="464"/>
      <c r="CV172" s="464"/>
      <c r="CW172" s="464"/>
      <c r="CX172" s="464"/>
      <c r="CY172" s="464"/>
      <c r="CZ172" s="464"/>
      <c r="DA172" s="464"/>
      <c r="DB172" s="464"/>
      <c r="DC172" s="464"/>
      <c r="DD172" s="464"/>
      <c r="DE172" s="464"/>
      <c r="DF172" s="464"/>
      <c r="DG172" s="464"/>
      <c r="DH172" s="464"/>
      <c r="DI172" s="464"/>
      <c r="DJ172" s="464"/>
      <c r="DK172" s="464"/>
      <c r="DL172" s="464"/>
      <c r="DM172" s="464"/>
      <c r="DN172" s="464"/>
      <c r="DO172" s="464"/>
      <c r="DP172" s="464"/>
      <c r="DQ172" s="464"/>
      <c r="DR172" s="464"/>
      <c r="DS172" s="464"/>
      <c r="DT172" s="464"/>
      <c r="DU172" s="464"/>
      <c r="DV172" s="464"/>
      <c r="DW172" s="464"/>
      <c r="DX172" s="464"/>
      <c r="DY172" s="464"/>
      <c r="DZ172" s="464"/>
      <c r="EA172" s="464"/>
      <c r="EB172" s="464"/>
      <c r="EC172" s="464"/>
      <c r="ED172" s="464"/>
      <c r="EE172" s="464"/>
      <c r="EF172" s="464"/>
      <c r="EG172" s="464"/>
      <c r="EH172" s="464"/>
      <c r="EI172" s="464"/>
      <c r="EJ172" s="464"/>
      <c r="EK172" s="464"/>
      <c r="EL172" s="464"/>
      <c r="EM172" s="464"/>
      <c r="EN172" s="464"/>
      <c r="EO172" s="464"/>
      <c r="EP172" s="464"/>
      <c r="EQ172" s="464"/>
      <c r="ER172" s="464"/>
      <c r="ES172" s="464"/>
      <c r="ET172" s="464"/>
      <c r="EU172" s="464"/>
      <c r="EV172" s="464"/>
      <c r="EW172" s="464"/>
      <c r="EX172" s="464"/>
      <c r="EY172" s="464"/>
      <c r="EZ172" s="464"/>
      <c r="FA172" s="464"/>
      <c r="FB172" s="464"/>
      <c r="FC172" s="464"/>
      <c r="FD172" s="464"/>
      <c r="FE172" s="464"/>
      <c r="FF172" s="464"/>
      <c r="FG172" s="464"/>
      <c r="FH172" s="464"/>
      <c r="FI172" s="464"/>
      <c r="FJ172" s="464"/>
      <c r="FK172" s="464"/>
      <c r="FL172" s="464"/>
      <c r="FM172" s="464"/>
      <c r="FN172" s="464"/>
      <c r="FO172" s="464"/>
      <c r="FP172" s="464"/>
      <c r="FQ172" s="464"/>
      <c r="FR172" s="464"/>
      <c r="FS172" s="464"/>
      <c r="FT172" s="464"/>
      <c r="FU172" s="464"/>
      <c r="FV172" s="464"/>
      <c r="FW172" s="464"/>
      <c r="FX172" s="464"/>
      <c r="FY172" s="464"/>
      <c r="FZ172" s="464"/>
      <c r="GA172" s="464"/>
      <c r="GB172" s="464"/>
      <c r="GC172" s="464"/>
      <c r="GD172" s="464"/>
      <c r="GE172" s="464"/>
      <c r="GF172" s="464"/>
      <c r="GG172" s="464"/>
      <c r="GH172" s="464"/>
      <c r="GI172" s="464"/>
      <c r="GJ172" s="464"/>
      <c r="GK172" s="464"/>
      <c r="GL172" s="464"/>
      <c r="GM172" s="464"/>
      <c r="GN172" s="464"/>
      <c r="GO172" s="464"/>
      <c r="GP172" s="464"/>
      <c r="GQ172" s="464"/>
      <c r="GR172" s="464"/>
      <c r="GS172" s="464"/>
      <c r="GT172" s="464"/>
      <c r="GU172" s="464"/>
      <c r="GV172" s="464"/>
      <c r="GW172" s="464"/>
      <c r="GX172" s="464"/>
      <c r="GY172" s="464"/>
      <c r="GZ172" s="464"/>
      <c r="HA172" s="464"/>
      <c r="HB172" s="464"/>
      <c r="HC172" s="464"/>
      <c r="HD172" s="464"/>
      <c r="HE172" s="464"/>
      <c r="HF172" s="464"/>
      <c r="HG172" s="464"/>
      <c r="HH172" s="464"/>
      <c r="HI172" s="464"/>
      <c r="HJ172" s="464"/>
      <c r="HK172" s="464"/>
      <c r="HL172" s="464"/>
      <c r="HM172" s="464"/>
      <c r="HN172" s="464"/>
      <c r="HO172" s="464"/>
      <c r="HP172" s="464"/>
      <c r="HQ172" s="464"/>
      <c r="HR172" s="464"/>
      <c r="HS172" s="464"/>
      <c r="HT172" s="464"/>
      <c r="HU172" s="464"/>
      <c r="HV172" s="464"/>
      <c r="HW172" s="464"/>
      <c r="HX172" s="464"/>
      <c r="HY172" s="464"/>
      <c r="HZ172" s="464"/>
      <c r="IA172" s="464"/>
      <c r="IB172" s="464"/>
      <c r="IC172" s="464"/>
      <c r="ID172" s="464"/>
      <c r="IE172" s="464"/>
      <c r="IF172" s="464"/>
      <c r="IG172" s="464"/>
      <c r="IH172" s="464"/>
      <c r="II172" s="464"/>
      <c r="IJ172" s="464"/>
      <c r="IK172" s="464"/>
      <c r="IL172" s="464"/>
      <c r="IM172" s="464"/>
      <c r="IN172" s="464"/>
      <c r="IO172" s="464"/>
      <c r="IP172" s="464"/>
      <c r="IQ172" s="464"/>
      <c r="IR172" s="464"/>
      <c r="IS172" s="464"/>
      <c r="IT172" s="464"/>
      <c r="IU172" s="464"/>
      <c r="IV172" s="464"/>
      <c r="IW172" s="464"/>
    </row>
    <row r="173" spans="1:257" x14ac:dyDescent="0.2">
      <c r="A173" s="141"/>
      <c r="B173" s="467"/>
      <c r="C173" s="468"/>
      <c r="E173" s="141"/>
      <c r="F173" s="141"/>
      <c r="M173" s="773"/>
      <c r="N173" s="464"/>
      <c r="O173" s="464"/>
      <c r="P173" s="464"/>
      <c r="Q173" s="464"/>
      <c r="R173" s="464"/>
      <c r="S173" s="464"/>
      <c r="T173" s="464"/>
      <c r="U173" s="464"/>
      <c r="V173" s="464"/>
      <c r="W173" s="464"/>
      <c r="X173" s="464"/>
      <c r="Y173" s="464"/>
      <c r="Z173" s="464"/>
      <c r="AA173" s="464"/>
      <c r="AB173" s="464"/>
      <c r="AC173" s="464"/>
      <c r="AD173" s="464"/>
      <c r="AE173" s="464"/>
      <c r="AF173" s="464"/>
      <c r="AG173" s="464"/>
      <c r="AH173" s="464"/>
      <c r="AI173" s="464"/>
      <c r="AJ173" s="464"/>
      <c r="AK173" s="464"/>
      <c r="AL173" s="464"/>
      <c r="AM173" s="464"/>
      <c r="AN173" s="464"/>
      <c r="AO173" s="464"/>
      <c r="AP173" s="464"/>
      <c r="AQ173" s="464"/>
      <c r="AR173" s="464"/>
      <c r="AS173" s="464"/>
      <c r="AT173" s="464"/>
      <c r="AU173" s="464"/>
      <c r="AV173" s="464"/>
      <c r="AW173" s="464"/>
      <c r="AX173" s="464"/>
      <c r="AY173" s="464"/>
      <c r="AZ173" s="464"/>
      <c r="BA173" s="464"/>
      <c r="BB173" s="464"/>
      <c r="BC173" s="464"/>
      <c r="BD173" s="464"/>
      <c r="BE173" s="464"/>
      <c r="BF173" s="464"/>
      <c r="BG173" s="464"/>
      <c r="BH173" s="464"/>
      <c r="BI173" s="464"/>
      <c r="BJ173" s="464"/>
      <c r="BK173" s="464"/>
      <c r="BL173" s="464"/>
      <c r="BM173" s="464"/>
      <c r="BN173" s="464"/>
      <c r="BO173" s="464"/>
      <c r="BP173" s="464"/>
      <c r="BQ173" s="464"/>
      <c r="BR173" s="464"/>
      <c r="BS173" s="464"/>
      <c r="BT173" s="464"/>
      <c r="BU173" s="464"/>
      <c r="BV173" s="464"/>
      <c r="BW173" s="464"/>
      <c r="BX173" s="464"/>
      <c r="BY173" s="464"/>
      <c r="BZ173" s="464"/>
      <c r="CA173" s="464"/>
      <c r="CB173" s="464"/>
      <c r="CC173" s="464"/>
      <c r="CD173" s="464"/>
      <c r="CE173" s="464"/>
      <c r="CF173" s="464"/>
      <c r="CG173" s="464"/>
      <c r="CH173" s="464"/>
      <c r="CI173" s="464"/>
      <c r="CJ173" s="464"/>
      <c r="CK173" s="464"/>
      <c r="CL173" s="464"/>
      <c r="CM173" s="464"/>
      <c r="CN173" s="464"/>
      <c r="CO173" s="464"/>
      <c r="CP173" s="464"/>
      <c r="CQ173" s="464"/>
      <c r="CR173" s="464"/>
      <c r="CS173" s="464"/>
      <c r="CT173" s="464"/>
      <c r="CU173" s="464"/>
      <c r="CV173" s="464"/>
      <c r="CW173" s="464"/>
      <c r="CX173" s="464"/>
      <c r="CY173" s="464"/>
      <c r="CZ173" s="464"/>
      <c r="DA173" s="464"/>
      <c r="DB173" s="464"/>
      <c r="DC173" s="464"/>
      <c r="DD173" s="464"/>
      <c r="DE173" s="464"/>
      <c r="DF173" s="464"/>
      <c r="DG173" s="464"/>
      <c r="DH173" s="464"/>
      <c r="DI173" s="464"/>
      <c r="DJ173" s="464"/>
      <c r="DK173" s="464"/>
      <c r="DL173" s="464"/>
      <c r="DM173" s="464"/>
      <c r="DN173" s="464"/>
      <c r="DO173" s="464"/>
      <c r="DP173" s="464"/>
      <c r="DQ173" s="464"/>
      <c r="DR173" s="464"/>
      <c r="DS173" s="464"/>
      <c r="DT173" s="464"/>
      <c r="DU173" s="464"/>
      <c r="DV173" s="464"/>
      <c r="DW173" s="464"/>
      <c r="DX173" s="464"/>
      <c r="DY173" s="464"/>
      <c r="DZ173" s="464"/>
      <c r="EA173" s="464"/>
      <c r="EB173" s="464"/>
      <c r="EC173" s="464"/>
      <c r="ED173" s="464"/>
      <c r="EE173" s="464"/>
      <c r="EF173" s="464"/>
      <c r="EG173" s="464"/>
      <c r="EH173" s="464"/>
      <c r="EI173" s="464"/>
      <c r="EJ173" s="464"/>
      <c r="EK173" s="464"/>
      <c r="EL173" s="464"/>
      <c r="EM173" s="464"/>
      <c r="EN173" s="464"/>
      <c r="EO173" s="464"/>
      <c r="EP173" s="464"/>
      <c r="EQ173" s="464"/>
      <c r="ER173" s="464"/>
      <c r="ES173" s="464"/>
      <c r="ET173" s="464"/>
      <c r="EU173" s="464"/>
      <c r="EV173" s="464"/>
      <c r="EW173" s="464"/>
      <c r="EX173" s="464"/>
      <c r="EY173" s="464"/>
      <c r="EZ173" s="464"/>
      <c r="FA173" s="464"/>
      <c r="FB173" s="464"/>
      <c r="FC173" s="464"/>
      <c r="FD173" s="464"/>
      <c r="FE173" s="464"/>
      <c r="FF173" s="464"/>
      <c r="FG173" s="464"/>
      <c r="FH173" s="464"/>
      <c r="FI173" s="464"/>
      <c r="FJ173" s="464"/>
      <c r="FK173" s="464"/>
      <c r="FL173" s="464"/>
      <c r="FM173" s="464"/>
      <c r="FN173" s="464"/>
      <c r="FO173" s="464"/>
      <c r="FP173" s="464"/>
      <c r="FQ173" s="464"/>
      <c r="FR173" s="464"/>
      <c r="FS173" s="464"/>
      <c r="FT173" s="464"/>
      <c r="FU173" s="464"/>
      <c r="FV173" s="464"/>
      <c r="FW173" s="464"/>
      <c r="FX173" s="464"/>
      <c r="FY173" s="464"/>
      <c r="FZ173" s="464"/>
      <c r="GA173" s="464"/>
      <c r="GB173" s="464"/>
      <c r="GC173" s="464"/>
      <c r="GD173" s="464"/>
      <c r="GE173" s="464"/>
      <c r="GF173" s="464"/>
      <c r="GG173" s="464"/>
      <c r="GH173" s="464"/>
      <c r="GI173" s="464"/>
      <c r="GJ173" s="464"/>
      <c r="GK173" s="464"/>
      <c r="GL173" s="464"/>
      <c r="GM173" s="464"/>
      <c r="GN173" s="464"/>
      <c r="GO173" s="464"/>
      <c r="GP173" s="464"/>
      <c r="GQ173" s="464"/>
      <c r="GR173" s="464"/>
      <c r="GS173" s="464"/>
      <c r="GT173" s="464"/>
      <c r="GU173" s="464"/>
      <c r="GV173" s="464"/>
      <c r="GW173" s="464"/>
      <c r="GX173" s="464"/>
      <c r="GY173" s="464"/>
      <c r="GZ173" s="464"/>
      <c r="HA173" s="464"/>
      <c r="HB173" s="464"/>
      <c r="HC173" s="464"/>
      <c r="HD173" s="464"/>
      <c r="HE173" s="464"/>
      <c r="HF173" s="464"/>
      <c r="HG173" s="464"/>
      <c r="HH173" s="464"/>
      <c r="HI173" s="464"/>
      <c r="HJ173" s="464"/>
      <c r="HK173" s="464"/>
      <c r="HL173" s="464"/>
      <c r="HM173" s="464"/>
      <c r="HN173" s="464"/>
      <c r="HO173" s="464"/>
      <c r="HP173" s="464"/>
      <c r="HQ173" s="464"/>
      <c r="HR173" s="464"/>
      <c r="HS173" s="464"/>
      <c r="HT173" s="464"/>
      <c r="HU173" s="464"/>
      <c r="HV173" s="464"/>
      <c r="HW173" s="464"/>
      <c r="HX173" s="464"/>
      <c r="HY173" s="464"/>
      <c r="HZ173" s="464"/>
      <c r="IA173" s="464"/>
      <c r="IB173" s="464"/>
      <c r="IC173" s="464"/>
      <c r="ID173" s="464"/>
      <c r="IE173" s="464"/>
      <c r="IF173" s="464"/>
      <c r="IG173" s="464"/>
      <c r="IH173" s="464"/>
      <c r="II173" s="464"/>
      <c r="IJ173" s="464"/>
      <c r="IK173" s="464"/>
      <c r="IL173" s="464"/>
      <c r="IM173" s="464"/>
      <c r="IN173" s="464"/>
      <c r="IO173" s="464"/>
      <c r="IP173" s="464"/>
      <c r="IQ173" s="464"/>
      <c r="IR173" s="464"/>
      <c r="IS173" s="464"/>
      <c r="IT173" s="464"/>
      <c r="IU173" s="464"/>
      <c r="IV173" s="464"/>
      <c r="IW173" s="464"/>
    </row>
    <row r="174" spans="1:257" x14ac:dyDescent="0.2">
      <c r="A174" s="141"/>
      <c r="B174" s="467"/>
      <c r="C174" s="468"/>
      <c r="E174" s="141"/>
      <c r="F174" s="141"/>
      <c r="M174" s="773"/>
      <c r="N174" s="466"/>
      <c r="O174" s="466"/>
      <c r="P174" s="466"/>
      <c r="CT174" s="464"/>
      <c r="CU174" s="464"/>
      <c r="CV174" s="464"/>
      <c r="CW174" s="464"/>
      <c r="CX174" s="464"/>
      <c r="CY174" s="464"/>
      <c r="CZ174" s="464"/>
      <c r="DA174" s="464"/>
      <c r="DB174" s="464"/>
      <c r="DC174" s="464"/>
      <c r="DD174" s="464"/>
      <c r="DE174" s="464"/>
      <c r="DF174" s="464"/>
      <c r="DG174" s="464"/>
      <c r="DH174" s="464"/>
      <c r="DI174" s="464"/>
      <c r="DJ174" s="464"/>
      <c r="DK174" s="464"/>
      <c r="DL174" s="464"/>
      <c r="DM174" s="464"/>
      <c r="DN174" s="464"/>
      <c r="DO174" s="464"/>
      <c r="DP174" s="464"/>
      <c r="DQ174" s="464"/>
      <c r="DR174" s="464"/>
      <c r="DS174" s="464"/>
      <c r="DT174" s="464"/>
      <c r="DU174" s="464"/>
      <c r="DV174" s="464"/>
      <c r="DW174" s="464"/>
      <c r="DX174" s="464"/>
      <c r="DY174" s="464"/>
      <c r="DZ174" s="464"/>
      <c r="EA174" s="464"/>
      <c r="EB174" s="464"/>
      <c r="EC174" s="464"/>
      <c r="ED174" s="464"/>
      <c r="EE174" s="464"/>
      <c r="EF174" s="464"/>
      <c r="EG174" s="464"/>
      <c r="EH174" s="464"/>
      <c r="EI174" s="464"/>
      <c r="EJ174" s="464"/>
      <c r="EK174" s="464"/>
      <c r="EL174" s="464"/>
      <c r="EM174" s="464"/>
      <c r="EN174" s="464"/>
      <c r="EO174" s="464"/>
      <c r="EP174" s="464"/>
      <c r="EQ174" s="464"/>
      <c r="ER174" s="464"/>
      <c r="ES174" s="464"/>
      <c r="ET174" s="464"/>
      <c r="EU174" s="464"/>
      <c r="EV174" s="464"/>
      <c r="EW174" s="464"/>
      <c r="EX174" s="464"/>
      <c r="EY174" s="464"/>
      <c r="EZ174" s="464"/>
      <c r="FA174" s="464"/>
      <c r="FB174" s="464"/>
      <c r="FC174" s="464"/>
      <c r="FD174" s="464"/>
      <c r="FE174" s="464"/>
      <c r="FF174" s="464"/>
      <c r="FG174" s="464"/>
      <c r="FH174" s="464"/>
      <c r="FI174" s="464"/>
      <c r="FJ174" s="464"/>
      <c r="FK174" s="464"/>
      <c r="FL174" s="464"/>
      <c r="FM174" s="464"/>
      <c r="FN174" s="464"/>
      <c r="FO174" s="464"/>
      <c r="FP174" s="464"/>
      <c r="FQ174" s="464"/>
      <c r="FR174" s="464"/>
      <c r="FS174" s="464"/>
      <c r="FT174" s="464"/>
      <c r="FU174" s="464"/>
      <c r="FV174" s="464"/>
      <c r="FW174" s="464"/>
      <c r="FX174" s="464"/>
      <c r="FY174" s="464"/>
      <c r="FZ174" s="464"/>
      <c r="GA174" s="464"/>
      <c r="GB174" s="464"/>
      <c r="GC174" s="464"/>
      <c r="GD174" s="464"/>
      <c r="GE174" s="464"/>
      <c r="GF174" s="464"/>
      <c r="GG174" s="464"/>
      <c r="GH174" s="464"/>
      <c r="GI174" s="464"/>
      <c r="GJ174" s="464"/>
      <c r="GK174" s="464"/>
      <c r="GL174" s="464"/>
      <c r="GM174" s="464"/>
      <c r="GN174" s="464"/>
      <c r="GO174" s="464"/>
      <c r="GP174" s="464"/>
      <c r="GQ174" s="464"/>
      <c r="GR174" s="464"/>
      <c r="GS174" s="464"/>
      <c r="GT174" s="464"/>
      <c r="GU174" s="464"/>
      <c r="GV174" s="464"/>
      <c r="GW174" s="464"/>
      <c r="GX174" s="464"/>
      <c r="GY174" s="464"/>
      <c r="GZ174" s="464"/>
      <c r="HA174" s="464"/>
      <c r="HB174" s="464"/>
      <c r="HC174" s="464"/>
      <c r="HD174" s="464"/>
      <c r="HE174" s="464"/>
      <c r="HF174" s="464"/>
      <c r="HG174" s="464"/>
      <c r="HH174" s="464"/>
      <c r="HI174" s="464"/>
      <c r="HJ174" s="464"/>
      <c r="HK174" s="464"/>
      <c r="HL174" s="464"/>
      <c r="HM174" s="464"/>
      <c r="HN174" s="464"/>
      <c r="HO174" s="464"/>
      <c r="HP174" s="464"/>
      <c r="HQ174" s="464"/>
      <c r="HR174" s="464"/>
      <c r="HS174" s="464"/>
      <c r="HT174" s="464"/>
      <c r="HU174" s="464"/>
      <c r="HV174" s="464"/>
      <c r="HW174" s="464"/>
      <c r="HX174" s="464"/>
      <c r="HY174" s="464"/>
      <c r="HZ174" s="464"/>
      <c r="IA174" s="464"/>
      <c r="IB174" s="464"/>
      <c r="IC174" s="464"/>
      <c r="ID174" s="464"/>
      <c r="IE174" s="464"/>
      <c r="IF174" s="464"/>
      <c r="IG174" s="464"/>
      <c r="IH174" s="464"/>
      <c r="II174" s="464"/>
      <c r="IJ174" s="464"/>
      <c r="IK174" s="464"/>
      <c r="IL174" s="464"/>
      <c r="IM174" s="464"/>
      <c r="IN174" s="464"/>
      <c r="IO174" s="464"/>
      <c r="IP174" s="464"/>
      <c r="IQ174" s="464"/>
      <c r="IR174" s="464"/>
      <c r="IS174" s="464"/>
      <c r="IT174" s="464"/>
      <c r="IU174" s="464"/>
      <c r="IV174" s="464"/>
      <c r="IW174" s="464"/>
    </row>
    <row r="175" spans="1:257" x14ac:dyDescent="0.2">
      <c r="A175" s="141"/>
      <c r="B175" s="467"/>
      <c r="C175" s="468"/>
      <c r="E175" s="141"/>
      <c r="F175" s="141"/>
      <c r="M175" s="773"/>
      <c r="N175" s="466"/>
      <c r="O175" s="466"/>
      <c r="P175" s="466"/>
      <c r="CT175" s="464"/>
      <c r="CU175" s="464"/>
      <c r="CV175" s="464"/>
      <c r="CW175" s="464"/>
      <c r="CX175" s="464"/>
      <c r="CY175" s="464"/>
      <c r="CZ175" s="464"/>
      <c r="DA175" s="464"/>
      <c r="DB175" s="464"/>
      <c r="DC175" s="464"/>
      <c r="DD175" s="464"/>
      <c r="DE175" s="464"/>
      <c r="DF175" s="464"/>
      <c r="DG175" s="464"/>
      <c r="DH175" s="464"/>
      <c r="DI175" s="464"/>
      <c r="DJ175" s="464"/>
      <c r="DK175" s="464"/>
      <c r="DL175" s="464"/>
      <c r="DM175" s="464"/>
      <c r="DN175" s="464"/>
      <c r="DO175" s="464"/>
      <c r="DP175" s="464"/>
      <c r="DQ175" s="464"/>
      <c r="DR175" s="464"/>
      <c r="DS175" s="464"/>
      <c r="DT175" s="464"/>
      <c r="DU175" s="464"/>
      <c r="DV175" s="464"/>
      <c r="DW175" s="464"/>
      <c r="DX175" s="464"/>
      <c r="DY175" s="464"/>
      <c r="DZ175" s="464"/>
      <c r="EA175" s="464"/>
      <c r="EB175" s="464"/>
      <c r="EC175" s="464"/>
      <c r="ED175" s="464"/>
      <c r="EE175" s="464"/>
      <c r="EF175" s="464"/>
      <c r="EG175" s="464"/>
      <c r="EH175" s="464"/>
      <c r="EI175" s="464"/>
      <c r="EJ175" s="464"/>
      <c r="EK175" s="464"/>
      <c r="EL175" s="464"/>
      <c r="EM175" s="464"/>
      <c r="EN175" s="464"/>
      <c r="EO175" s="464"/>
      <c r="EP175" s="464"/>
      <c r="EQ175" s="464"/>
      <c r="ER175" s="464"/>
      <c r="ES175" s="464"/>
      <c r="ET175" s="464"/>
      <c r="EU175" s="464"/>
      <c r="EV175" s="464"/>
      <c r="EW175" s="464"/>
      <c r="EX175" s="464"/>
      <c r="EY175" s="464"/>
      <c r="EZ175" s="464"/>
      <c r="FA175" s="464"/>
      <c r="FB175" s="464"/>
      <c r="FC175" s="464"/>
      <c r="FD175" s="464"/>
      <c r="FE175" s="464"/>
      <c r="FF175" s="464"/>
      <c r="FG175" s="464"/>
      <c r="FH175" s="464"/>
      <c r="FI175" s="464"/>
      <c r="FJ175" s="464"/>
      <c r="FK175" s="464"/>
      <c r="FL175" s="464"/>
      <c r="FM175" s="464"/>
      <c r="FN175" s="464"/>
      <c r="FO175" s="464"/>
      <c r="FP175" s="464"/>
      <c r="FQ175" s="464"/>
      <c r="FR175" s="464"/>
      <c r="FS175" s="464"/>
      <c r="FT175" s="464"/>
      <c r="FU175" s="464"/>
      <c r="FV175" s="464"/>
      <c r="FW175" s="464"/>
      <c r="FX175" s="464"/>
      <c r="FY175" s="464"/>
      <c r="FZ175" s="464"/>
      <c r="GA175" s="464"/>
      <c r="GB175" s="464"/>
      <c r="GC175" s="464"/>
      <c r="GD175" s="464"/>
      <c r="GE175" s="464"/>
      <c r="GF175" s="464"/>
      <c r="GG175" s="464"/>
      <c r="GH175" s="464"/>
      <c r="GI175" s="464"/>
      <c r="GJ175" s="464"/>
      <c r="GK175" s="464"/>
      <c r="GL175" s="464"/>
      <c r="GM175" s="464"/>
      <c r="GN175" s="464"/>
      <c r="GO175" s="464"/>
      <c r="GP175" s="464"/>
      <c r="GQ175" s="464"/>
      <c r="GR175" s="464"/>
      <c r="GS175" s="464"/>
      <c r="GT175" s="464"/>
      <c r="GU175" s="464"/>
      <c r="GV175" s="464"/>
      <c r="GW175" s="464"/>
      <c r="GX175" s="464"/>
      <c r="GY175" s="464"/>
      <c r="GZ175" s="464"/>
      <c r="HA175" s="464"/>
      <c r="HB175" s="464"/>
      <c r="HC175" s="464"/>
      <c r="HD175" s="464"/>
      <c r="HE175" s="464"/>
      <c r="HF175" s="464"/>
      <c r="HG175" s="464"/>
      <c r="HH175" s="464"/>
      <c r="HI175" s="464"/>
      <c r="HJ175" s="464"/>
      <c r="HK175" s="464"/>
      <c r="HL175" s="464"/>
      <c r="HM175" s="464"/>
      <c r="HN175" s="464"/>
      <c r="HO175" s="464"/>
      <c r="HP175" s="464"/>
      <c r="HQ175" s="464"/>
      <c r="HR175" s="464"/>
      <c r="HS175" s="464"/>
      <c r="HT175" s="464"/>
      <c r="HU175" s="464"/>
      <c r="HV175" s="464"/>
      <c r="HW175" s="464"/>
      <c r="HX175" s="464"/>
      <c r="HY175" s="464"/>
      <c r="HZ175" s="464"/>
      <c r="IA175" s="464"/>
      <c r="IB175" s="464"/>
      <c r="IC175" s="464"/>
      <c r="ID175" s="464"/>
      <c r="IE175" s="464"/>
      <c r="IF175" s="464"/>
      <c r="IG175" s="464"/>
      <c r="IH175" s="464"/>
      <c r="II175" s="464"/>
      <c r="IJ175" s="464"/>
      <c r="IK175" s="464"/>
      <c r="IL175" s="464"/>
      <c r="IM175" s="464"/>
      <c r="IN175" s="464"/>
      <c r="IO175" s="464"/>
      <c r="IP175" s="464"/>
      <c r="IQ175" s="464"/>
      <c r="IR175" s="464"/>
      <c r="IS175" s="464"/>
      <c r="IT175" s="464"/>
      <c r="IU175" s="464"/>
      <c r="IV175" s="464"/>
      <c r="IW175" s="464"/>
    </row>
    <row r="176" spans="1:257" x14ac:dyDescent="0.2">
      <c r="A176" s="141"/>
      <c r="B176" s="467"/>
      <c r="C176" s="468"/>
      <c r="E176" s="141"/>
      <c r="F176" s="141"/>
      <c r="M176" s="773"/>
      <c r="N176" s="466"/>
      <c r="O176" s="466"/>
      <c r="P176" s="466"/>
      <c r="CT176" s="464"/>
      <c r="CU176" s="464"/>
      <c r="CV176" s="464"/>
      <c r="CW176" s="464"/>
      <c r="CX176" s="464"/>
      <c r="CY176" s="464"/>
      <c r="CZ176" s="464"/>
      <c r="DA176" s="464"/>
      <c r="DB176" s="464"/>
      <c r="DC176" s="464"/>
      <c r="DD176" s="464"/>
      <c r="DE176" s="464"/>
      <c r="DF176" s="464"/>
      <c r="DG176" s="464"/>
      <c r="DH176" s="464"/>
      <c r="DI176" s="464"/>
      <c r="DJ176" s="464"/>
      <c r="DK176" s="464"/>
      <c r="DL176" s="464"/>
      <c r="DM176" s="464"/>
      <c r="DN176" s="464"/>
      <c r="DO176" s="464"/>
      <c r="DP176" s="464"/>
      <c r="DQ176" s="464"/>
      <c r="DR176" s="464"/>
      <c r="DS176" s="464"/>
      <c r="DT176" s="464"/>
      <c r="DU176" s="464"/>
      <c r="DV176" s="464"/>
      <c r="DW176" s="464"/>
      <c r="DX176" s="464"/>
      <c r="DY176" s="464"/>
      <c r="DZ176" s="464"/>
      <c r="EA176" s="464"/>
      <c r="EB176" s="464"/>
      <c r="EC176" s="464"/>
      <c r="ED176" s="464"/>
      <c r="EE176" s="464"/>
      <c r="EF176" s="464"/>
      <c r="EG176" s="464"/>
      <c r="EH176" s="464"/>
      <c r="EI176" s="464"/>
      <c r="EJ176" s="464"/>
      <c r="EK176" s="464"/>
      <c r="EL176" s="464"/>
      <c r="EM176" s="464"/>
      <c r="EN176" s="464"/>
      <c r="EO176" s="464"/>
      <c r="EP176" s="464"/>
      <c r="EQ176" s="464"/>
      <c r="ER176" s="464"/>
      <c r="ES176" s="464"/>
      <c r="ET176" s="464"/>
      <c r="EU176" s="464"/>
      <c r="EV176" s="464"/>
      <c r="EW176" s="464"/>
      <c r="EX176" s="464"/>
      <c r="EY176" s="464"/>
      <c r="EZ176" s="464"/>
      <c r="FA176" s="464"/>
      <c r="FB176" s="464"/>
      <c r="FC176" s="464"/>
      <c r="FD176" s="464"/>
      <c r="FE176" s="464"/>
      <c r="FF176" s="464"/>
      <c r="FG176" s="464"/>
      <c r="FH176" s="464"/>
      <c r="FI176" s="464"/>
      <c r="FJ176" s="464"/>
      <c r="FK176" s="464"/>
      <c r="FL176" s="464"/>
      <c r="FM176" s="464"/>
      <c r="FN176" s="464"/>
      <c r="FO176" s="464"/>
      <c r="FP176" s="464"/>
      <c r="FQ176" s="464"/>
      <c r="FR176" s="464"/>
      <c r="FS176" s="464"/>
      <c r="FT176" s="464"/>
      <c r="FU176" s="464"/>
      <c r="FV176" s="464"/>
      <c r="FW176" s="464"/>
      <c r="FX176" s="464"/>
      <c r="FY176" s="464"/>
      <c r="FZ176" s="464"/>
      <c r="GA176" s="464"/>
      <c r="GB176" s="464"/>
      <c r="GC176" s="464"/>
      <c r="GD176" s="464"/>
      <c r="GE176" s="464"/>
      <c r="GF176" s="464"/>
      <c r="GG176" s="464"/>
      <c r="GH176" s="464"/>
      <c r="GI176" s="464"/>
      <c r="GJ176" s="464"/>
      <c r="GK176" s="464"/>
      <c r="GL176" s="464"/>
      <c r="GM176" s="464"/>
      <c r="GN176" s="464"/>
      <c r="GO176" s="464"/>
      <c r="GP176" s="464"/>
      <c r="GQ176" s="464"/>
      <c r="GR176" s="464"/>
      <c r="GS176" s="464"/>
      <c r="GT176" s="464"/>
      <c r="GU176" s="464"/>
      <c r="GV176" s="464"/>
      <c r="GW176" s="464"/>
      <c r="GX176" s="464"/>
      <c r="GY176" s="464"/>
      <c r="GZ176" s="464"/>
      <c r="HA176" s="464"/>
      <c r="HB176" s="464"/>
      <c r="HC176" s="464"/>
      <c r="HD176" s="464"/>
      <c r="HE176" s="464"/>
      <c r="HF176" s="464"/>
      <c r="HG176" s="464"/>
      <c r="HH176" s="464"/>
      <c r="HI176" s="464"/>
      <c r="HJ176" s="464"/>
      <c r="HK176" s="464"/>
      <c r="HL176" s="464"/>
      <c r="HM176" s="464"/>
      <c r="HN176" s="464"/>
      <c r="HO176" s="464"/>
      <c r="HP176" s="464"/>
      <c r="HQ176" s="464"/>
      <c r="HR176" s="464"/>
      <c r="HS176" s="464"/>
      <c r="HT176" s="464"/>
      <c r="HU176" s="464"/>
      <c r="HV176" s="464"/>
      <c r="HW176" s="464"/>
      <c r="HX176" s="464"/>
      <c r="HY176" s="464"/>
      <c r="HZ176" s="464"/>
      <c r="IA176" s="464"/>
      <c r="IB176" s="464"/>
      <c r="IC176" s="464"/>
      <c r="ID176" s="464"/>
      <c r="IE176" s="464"/>
      <c r="IF176" s="464"/>
      <c r="IG176" s="464"/>
      <c r="IH176" s="464"/>
      <c r="II176" s="464"/>
      <c r="IJ176" s="464"/>
      <c r="IK176" s="464"/>
      <c r="IL176" s="464"/>
      <c r="IM176" s="464"/>
      <c r="IN176" s="464"/>
      <c r="IO176" s="464"/>
      <c r="IP176" s="464"/>
      <c r="IQ176" s="464"/>
      <c r="IR176" s="464"/>
      <c r="IS176" s="464"/>
      <c r="IT176" s="464"/>
      <c r="IU176" s="464"/>
      <c r="IV176" s="464"/>
      <c r="IW176" s="464"/>
    </row>
    <row r="177" spans="1:257" x14ac:dyDescent="0.2">
      <c r="A177" s="141"/>
      <c r="B177" s="467"/>
      <c r="C177" s="468"/>
      <c r="E177" s="141"/>
      <c r="F177" s="141"/>
      <c r="M177" s="773"/>
      <c r="N177" s="466"/>
      <c r="O177" s="466"/>
      <c r="P177" s="466"/>
      <c r="CT177" s="464"/>
      <c r="CU177" s="464"/>
      <c r="CV177" s="464"/>
      <c r="CW177" s="464"/>
      <c r="CX177" s="464"/>
      <c r="CY177" s="464"/>
      <c r="CZ177" s="464"/>
      <c r="DA177" s="464"/>
      <c r="DB177" s="464"/>
      <c r="DC177" s="464"/>
      <c r="DD177" s="464"/>
      <c r="DE177" s="464"/>
      <c r="DF177" s="464"/>
      <c r="DG177" s="464"/>
      <c r="DH177" s="464"/>
      <c r="DI177" s="464"/>
      <c r="DJ177" s="464"/>
      <c r="DK177" s="464"/>
      <c r="DL177" s="464"/>
      <c r="DM177" s="464"/>
      <c r="DN177" s="464"/>
      <c r="DO177" s="464"/>
      <c r="DP177" s="464"/>
      <c r="DQ177" s="464"/>
      <c r="DR177" s="464"/>
      <c r="DS177" s="464"/>
      <c r="DT177" s="464"/>
      <c r="DU177" s="464"/>
      <c r="DV177" s="464"/>
      <c r="DW177" s="464"/>
      <c r="DX177" s="464"/>
      <c r="DY177" s="464"/>
      <c r="DZ177" s="464"/>
      <c r="EA177" s="464"/>
      <c r="EB177" s="464"/>
      <c r="EC177" s="464"/>
      <c r="ED177" s="464"/>
      <c r="EE177" s="464"/>
      <c r="EF177" s="464"/>
      <c r="EG177" s="464"/>
      <c r="EH177" s="464"/>
      <c r="EI177" s="464"/>
      <c r="EJ177" s="464"/>
      <c r="EK177" s="464"/>
      <c r="EL177" s="464"/>
      <c r="EM177" s="464"/>
      <c r="EN177" s="464"/>
      <c r="EO177" s="464"/>
      <c r="EP177" s="464"/>
      <c r="EQ177" s="464"/>
      <c r="ER177" s="464"/>
      <c r="ES177" s="464"/>
      <c r="ET177" s="464"/>
      <c r="EU177" s="464"/>
      <c r="EV177" s="464"/>
      <c r="EW177" s="464"/>
      <c r="EX177" s="464"/>
      <c r="EY177" s="464"/>
      <c r="EZ177" s="464"/>
      <c r="FA177" s="464"/>
      <c r="FB177" s="464"/>
      <c r="FC177" s="464"/>
      <c r="FD177" s="464"/>
      <c r="FE177" s="464"/>
      <c r="FF177" s="464"/>
      <c r="FG177" s="464"/>
      <c r="FH177" s="464"/>
      <c r="FI177" s="464"/>
      <c r="FJ177" s="464"/>
      <c r="FK177" s="464"/>
      <c r="FL177" s="464"/>
      <c r="FM177" s="464"/>
      <c r="FN177" s="464"/>
      <c r="FO177" s="464"/>
      <c r="FP177" s="464"/>
      <c r="FQ177" s="464"/>
      <c r="FR177" s="464"/>
      <c r="FS177" s="464"/>
      <c r="FT177" s="464"/>
      <c r="FU177" s="464"/>
      <c r="FV177" s="464"/>
      <c r="FW177" s="464"/>
      <c r="FX177" s="464"/>
      <c r="FY177" s="464"/>
      <c r="FZ177" s="464"/>
      <c r="GA177" s="464"/>
      <c r="GB177" s="464"/>
      <c r="GC177" s="464"/>
      <c r="GD177" s="464"/>
      <c r="GE177" s="464"/>
      <c r="GF177" s="464"/>
      <c r="GG177" s="464"/>
      <c r="GH177" s="464"/>
      <c r="GI177" s="464"/>
      <c r="GJ177" s="464"/>
      <c r="GK177" s="464"/>
      <c r="GL177" s="464"/>
      <c r="GM177" s="464"/>
      <c r="GN177" s="464"/>
      <c r="GO177" s="464"/>
      <c r="GP177" s="464"/>
      <c r="GQ177" s="464"/>
      <c r="GR177" s="464"/>
      <c r="GS177" s="464"/>
      <c r="GT177" s="464"/>
      <c r="GU177" s="464"/>
      <c r="GV177" s="464"/>
      <c r="GW177" s="464"/>
      <c r="GX177" s="464"/>
      <c r="GY177" s="464"/>
      <c r="GZ177" s="464"/>
      <c r="HA177" s="464"/>
      <c r="HB177" s="464"/>
      <c r="HC177" s="464"/>
      <c r="HD177" s="464"/>
      <c r="HE177" s="464"/>
      <c r="HF177" s="464"/>
      <c r="HG177" s="464"/>
      <c r="HH177" s="464"/>
      <c r="HI177" s="464"/>
      <c r="HJ177" s="464"/>
      <c r="HK177" s="464"/>
      <c r="HL177" s="464"/>
      <c r="HM177" s="464"/>
      <c r="HN177" s="464"/>
      <c r="HO177" s="464"/>
      <c r="HP177" s="464"/>
      <c r="HQ177" s="464"/>
      <c r="HR177" s="464"/>
      <c r="HS177" s="464"/>
      <c r="HT177" s="464"/>
      <c r="HU177" s="464"/>
      <c r="HV177" s="464"/>
      <c r="HW177" s="464"/>
      <c r="HX177" s="464"/>
      <c r="HY177" s="464"/>
      <c r="HZ177" s="464"/>
      <c r="IA177" s="464"/>
      <c r="IB177" s="464"/>
      <c r="IC177" s="464"/>
      <c r="ID177" s="464"/>
      <c r="IE177" s="464"/>
      <c r="IF177" s="464"/>
      <c r="IG177" s="464"/>
      <c r="IH177" s="464"/>
      <c r="II177" s="464"/>
      <c r="IJ177" s="464"/>
      <c r="IK177" s="464"/>
      <c r="IL177" s="464"/>
      <c r="IM177" s="464"/>
      <c r="IN177" s="464"/>
      <c r="IO177" s="464"/>
      <c r="IP177" s="464"/>
      <c r="IQ177" s="464"/>
      <c r="IR177" s="464"/>
      <c r="IS177" s="464"/>
      <c r="IT177" s="464"/>
      <c r="IU177" s="464"/>
      <c r="IV177" s="464"/>
      <c r="IW177" s="464"/>
    </row>
    <row r="178" spans="1:257" x14ac:dyDescent="0.2">
      <c r="A178" s="141"/>
      <c r="B178" s="467"/>
      <c r="C178" s="468"/>
      <c r="E178" s="141"/>
      <c r="F178" s="141"/>
      <c r="M178" s="773"/>
      <c r="N178" s="466"/>
      <c r="O178" s="466"/>
      <c r="P178" s="466"/>
      <c r="CT178" s="464"/>
      <c r="CU178" s="464"/>
      <c r="CV178" s="464"/>
      <c r="CW178" s="464"/>
      <c r="CX178" s="464"/>
      <c r="CY178" s="464"/>
      <c r="CZ178" s="464"/>
      <c r="DA178" s="464"/>
      <c r="DB178" s="464"/>
      <c r="DC178" s="464"/>
      <c r="DD178" s="464"/>
      <c r="DE178" s="464"/>
      <c r="DF178" s="464"/>
      <c r="DG178" s="464"/>
      <c r="DH178" s="464"/>
      <c r="DI178" s="464"/>
      <c r="DJ178" s="464"/>
      <c r="DK178" s="464"/>
      <c r="DL178" s="464"/>
      <c r="DM178" s="464"/>
      <c r="DN178" s="464"/>
      <c r="DO178" s="464"/>
      <c r="DP178" s="464"/>
      <c r="DQ178" s="464"/>
      <c r="DR178" s="464"/>
      <c r="DS178" s="464"/>
      <c r="DT178" s="464"/>
      <c r="DU178" s="464"/>
      <c r="DV178" s="464"/>
      <c r="DW178" s="464"/>
      <c r="DX178" s="464"/>
      <c r="DY178" s="464"/>
      <c r="DZ178" s="464"/>
      <c r="EA178" s="464"/>
      <c r="EB178" s="464"/>
      <c r="EC178" s="464"/>
      <c r="ED178" s="464"/>
      <c r="EE178" s="464"/>
      <c r="EF178" s="464"/>
      <c r="EG178" s="464"/>
      <c r="EH178" s="464"/>
      <c r="EI178" s="464"/>
      <c r="EJ178" s="464"/>
      <c r="EK178" s="464"/>
      <c r="EL178" s="464"/>
      <c r="EM178" s="464"/>
      <c r="EN178" s="464"/>
      <c r="EO178" s="464"/>
      <c r="EP178" s="464"/>
      <c r="EQ178" s="464"/>
      <c r="ER178" s="464"/>
      <c r="ES178" s="464"/>
      <c r="ET178" s="464"/>
      <c r="EU178" s="464"/>
      <c r="EV178" s="464"/>
      <c r="EW178" s="464"/>
      <c r="EX178" s="464"/>
      <c r="EY178" s="464"/>
      <c r="EZ178" s="464"/>
      <c r="FA178" s="464"/>
      <c r="FB178" s="464"/>
      <c r="FC178" s="464"/>
      <c r="FD178" s="464"/>
      <c r="FE178" s="464"/>
      <c r="FF178" s="464"/>
      <c r="FG178" s="464"/>
      <c r="FH178" s="464"/>
      <c r="FI178" s="464"/>
      <c r="FJ178" s="464"/>
      <c r="FK178" s="464"/>
      <c r="FL178" s="464"/>
      <c r="FM178" s="464"/>
      <c r="FN178" s="464"/>
      <c r="FO178" s="464"/>
      <c r="FP178" s="464"/>
      <c r="FQ178" s="464"/>
      <c r="FR178" s="464"/>
      <c r="FS178" s="464"/>
      <c r="FT178" s="464"/>
      <c r="FU178" s="464"/>
      <c r="FV178" s="464"/>
      <c r="FW178" s="464"/>
      <c r="FX178" s="464"/>
      <c r="FY178" s="464"/>
      <c r="FZ178" s="464"/>
      <c r="GA178" s="464"/>
      <c r="GB178" s="464"/>
      <c r="GC178" s="464"/>
      <c r="GD178" s="464"/>
      <c r="GE178" s="464"/>
      <c r="GF178" s="464"/>
      <c r="GG178" s="464"/>
      <c r="GH178" s="464"/>
      <c r="GI178" s="464"/>
      <c r="GJ178" s="464"/>
      <c r="GK178" s="464"/>
      <c r="GL178" s="464"/>
      <c r="GM178" s="464"/>
      <c r="GN178" s="464"/>
      <c r="GO178" s="464"/>
      <c r="GP178" s="464"/>
      <c r="GQ178" s="464"/>
      <c r="GR178" s="464"/>
      <c r="GS178" s="464"/>
      <c r="GT178" s="464"/>
      <c r="GU178" s="464"/>
      <c r="GV178" s="464"/>
      <c r="GW178" s="464"/>
      <c r="GX178" s="464"/>
      <c r="GY178" s="464"/>
      <c r="GZ178" s="464"/>
      <c r="HA178" s="464"/>
      <c r="HB178" s="464"/>
      <c r="HC178" s="464"/>
      <c r="HD178" s="464"/>
      <c r="HE178" s="464"/>
      <c r="HF178" s="464"/>
      <c r="HG178" s="464"/>
      <c r="HH178" s="464"/>
      <c r="HI178" s="464"/>
      <c r="HJ178" s="464"/>
      <c r="HK178" s="464"/>
      <c r="HL178" s="464"/>
      <c r="HM178" s="464"/>
      <c r="HN178" s="464"/>
      <c r="HO178" s="464"/>
      <c r="HP178" s="464"/>
      <c r="HQ178" s="464"/>
      <c r="HR178" s="464"/>
      <c r="HS178" s="464"/>
      <c r="HT178" s="464"/>
      <c r="HU178" s="464"/>
      <c r="HV178" s="464"/>
      <c r="HW178" s="464"/>
      <c r="HX178" s="464"/>
      <c r="HY178" s="464"/>
      <c r="HZ178" s="464"/>
      <c r="IA178" s="464"/>
      <c r="IB178" s="464"/>
      <c r="IC178" s="464"/>
      <c r="ID178" s="464"/>
      <c r="IE178" s="464"/>
      <c r="IF178" s="464"/>
      <c r="IG178" s="464"/>
      <c r="IH178" s="464"/>
      <c r="II178" s="464"/>
      <c r="IJ178" s="464"/>
      <c r="IK178" s="464"/>
      <c r="IL178" s="464"/>
      <c r="IM178" s="464"/>
      <c r="IN178" s="464"/>
      <c r="IO178" s="464"/>
      <c r="IP178" s="464"/>
      <c r="IQ178" s="464"/>
      <c r="IR178" s="464"/>
      <c r="IS178" s="464"/>
      <c r="IT178" s="464"/>
      <c r="IU178" s="464"/>
      <c r="IV178" s="464"/>
      <c r="IW178" s="464"/>
    </row>
    <row r="179" spans="1:257" x14ac:dyDescent="0.2">
      <c r="A179" s="141"/>
      <c r="B179" s="467"/>
      <c r="C179" s="468"/>
      <c r="E179" s="141"/>
      <c r="F179" s="141"/>
      <c r="M179" s="773"/>
      <c r="N179" s="466"/>
      <c r="O179" s="466"/>
      <c r="P179" s="466"/>
      <c r="CT179" s="464"/>
      <c r="CU179" s="464"/>
      <c r="CV179" s="464"/>
      <c r="CW179" s="464"/>
      <c r="CX179" s="464"/>
      <c r="CY179" s="464"/>
      <c r="CZ179" s="464"/>
      <c r="DA179" s="464"/>
      <c r="DB179" s="464"/>
      <c r="DC179" s="464"/>
      <c r="DD179" s="464"/>
      <c r="DE179" s="464"/>
      <c r="DF179" s="464"/>
      <c r="DG179" s="464"/>
      <c r="DH179" s="464"/>
      <c r="DI179" s="464"/>
      <c r="DJ179" s="464"/>
      <c r="DK179" s="464"/>
      <c r="DL179" s="464"/>
      <c r="DM179" s="464"/>
      <c r="DN179" s="464"/>
      <c r="DO179" s="464"/>
      <c r="DP179" s="464"/>
      <c r="DQ179" s="464"/>
      <c r="DR179" s="464"/>
      <c r="DS179" s="464"/>
      <c r="DT179" s="464"/>
      <c r="DU179" s="464"/>
      <c r="DV179" s="464"/>
      <c r="DW179" s="464"/>
      <c r="DX179" s="464"/>
      <c r="DY179" s="464"/>
      <c r="DZ179" s="464"/>
      <c r="EA179" s="464"/>
      <c r="EB179" s="464"/>
      <c r="EC179" s="464"/>
      <c r="ED179" s="464"/>
      <c r="EE179" s="464"/>
      <c r="EF179" s="464"/>
      <c r="EG179" s="464"/>
      <c r="EH179" s="464"/>
      <c r="EI179" s="464"/>
      <c r="EJ179" s="464"/>
      <c r="EK179" s="464"/>
      <c r="EL179" s="464"/>
      <c r="EM179" s="464"/>
      <c r="EN179" s="464"/>
      <c r="EO179" s="464"/>
      <c r="EP179" s="464"/>
      <c r="EQ179" s="464"/>
      <c r="ER179" s="464"/>
      <c r="ES179" s="464"/>
      <c r="ET179" s="464"/>
      <c r="EU179" s="464"/>
      <c r="EV179" s="464"/>
      <c r="EW179" s="464"/>
      <c r="EX179" s="464"/>
      <c r="EY179" s="464"/>
      <c r="EZ179" s="464"/>
      <c r="FA179" s="464"/>
      <c r="FB179" s="464"/>
      <c r="FC179" s="464"/>
      <c r="FD179" s="464"/>
      <c r="FE179" s="464"/>
      <c r="FF179" s="464"/>
      <c r="FG179" s="464"/>
      <c r="FH179" s="464"/>
      <c r="FI179" s="464"/>
      <c r="FJ179" s="464"/>
      <c r="FK179" s="464"/>
      <c r="FL179" s="464"/>
      <c r="FM179" s="464"/>
      <c r="FN179" s="464"/>
      <c r="FO179" s="464"/>
      <c r="FP179" s="464"/>
      <c r="FQ179" s="464"/>
      <c r="FR179" s="464"/>
      <c r="FS179" s="464"/>
      <c r="FT179" s="464"/>
      <c r="FU179" s="464"/>
      <c r="FV179" s="464"/>
      <c r="FW179" s="464"/>
      <c r="FX179" s="464"/>
      <c r="FY179" s="464"/>
      <c r="FZ179" s="464"/>
      <c r="GA179" s="464"/>
      <c r="GB179" s="464"/>
      <c r="GC179" s="464"/>
      <c r="GD179" s="464"/>
      <c r="GE179" s="464"/>
      <c r="GF179" s="464"/>
      <c r="GG179" s="464"/>
      <c r="GH179" s="464"/>
      <c r="GI179" s="464"/>
      <c r="GJ179" s="464"/>
      <c r="GK179" s="464"/>
      <c r="GL179" s="464"/>
      <c r="GM179" s="464"/>
      <c r="GN179" s="464"/>
      <c r="GO179" s="464"/>
      <c r="GP179" s="464"/>
      <c r="GQ179" s="464"/>
      <c r="GR179" s="464"/>
      <c r="GS179" s="464"/>
      <c r="GT179" s="464"/>
      <c r="GU179" s="464"/>
      <c r="GV179" s="464"/>
      <c r="GW179" s="464"/>
      <c r="GX179" s="464"/>
      <c r="GY179" s="464"/>
      <c r="GZ179" s="464"/>
      <c r="HA179" s="464"/>
      <c r="HB179" s="464"/>
      <c r="HC179" s="464"/>
      <c r="HD179" s="464"/>
      <c r="HE179" s="464"/>
      <c r="HF179" s="464"/>
      <c r="HG179" s="464"/>
      <c r="HH179" s="464"/>
      <c r="HI179" s="464"/>
      <c r="HJ179" s="464"/>
      <c r="HK179" s="464"/>
      <c r="HL179" s="464"/>
      <c r="HM179" s="464"/>
      <c r="HN179" s="464"/>
      <c r="HO179" s="464"/>
      <c r="HP179" s="464"/>
      <c r="HQ179" s="464"/>
      <c r="HR179" s="464"/>
      <c r="HS179" s="464"/>
      <c r="HT179" s="464"/>
      <c r="HU179" s="464"/>
      <c r="HV179" s="464"/>
      <c r="HW179" s="464"/>
      <c r="HX179" s="464"/>
      <c r="HY179" s="464"/>
      <c r="HZ179" s="464"/>
      <c r="IA179" s="464"/>
      <c r="IB179" s="464"/>
      <c r="IC179" s="464"/>
      <c r="ID179" s="464"/>
      <c r="IE179" s="464"/>
      <c r="IF179" s="464"/>
      <c r="IG179" s="464"/>
      <c r="IH179" s="464"/>
      <c r="II179" s="464"/>
      <c r="IJ179" s="464"/>
      <c r="IK179" s="464"/>
      <c r="IL179" s="464"/>
      <c r="IM179" s="464"/>
      <c r="IN179" s="464"/>
      <c r="IO179" s="464"/>
      <c r="IP179" s="464"/>
      <c r="IQ179" s="464"/>
      <c r="IR179" s="464"/>
      <c r="IS179" s="464"/>
      <c r="IT179" s="464"/>
      <c r="IU179" s="464"/>
      <c r="IV179" s="464"/>
      <c r="IW179" s="464"/>
    </row>
    <row r="180" spans="1:257" x14ac:dyDescent="0.2">
      <c r="A180" s="141"/>
      <c r="B180" s="467"/>
      <c r="C180" s="468"/>
      <c r="E180" s="141"/>
      <c r="F180" s="141"/>
      <c r="M180" s="773"/>
      <c r="N180" s="466"/>
      <c r="O180" s="466"/>
      <c r="P180" s="466"/>
      <c r="CT180" s="464"/>
      <c r="CU180" s="464"/>
      <c r="CV180" s="464"/>
      <c r="CW180" s="464"/>
      <c r="CX180" s="464"/>
      <c r="CY180" s="464"/>
      <c r="CZ180" s="464"/>
      <c r="DA180" s="464"/>
      <c r="DB180" s="464"/>
      <c r="DC180" s="464"/>
      <c r="DD180" s="464"/>
      <c r="DE180" s="464"/>
      <c r="DF180" s="464"/>
      <c r="DG180" s="464"/>
      <c r="DH180" s="464"/>
      <c r="DI180" s="464"/>
      <c r="DJ180" s="464"/>
      <c r="DK180" s="464"/>
      <c r="DL180" s="464"/>
      <c r="DM180" s="464"/>
      <c r="DN180" s="464"/>
      <c r="DO180" s="464"/>
      <c r="DP180" s="464"/>
      <c r="DQ180" s="464"/>
      <c r="DR180" s="464"/>
      <c r="DS180" s="464"/>
      <c r="DT180" s="464"/>
      <c r="DU180" s="464"/>
      <c r="DV180" s="464"/>
      <c r="DW180" s="464"/>
      <c r="DX180" s="464"/>
      <c r="DY180" s="464"/>
      <c r="DZ180" s="464"/>
      <c r="EA180" s="464"/>
      <c r="EB180" s="464"/>
      <c r="EC180" s="464"/>
      <c r="ED180" s="464"/>
      <c r="EE180" s="464"/>
      <c r="EF180" s="464"/>
      <c r="EG180" s="464"/>
      <c r="EH180" s="464"/>
      <c r="EI180" s="464"/>
      <c r="EJ180" s="464"/>
      <c r="EK180" s="464"/>
      <c r="EL180" s="464"/>
      <c r="EM180" s="464"/>
      <c r="EN180" s="464"/>
      <c r="EO180" s="464"/>
      <c r="EP180" s="464"/>
      <c r="EQ180" s="464"/>
      <c r="ER180" s="464"/>
      <c r="ES180" s="464"/>
      <c r="ET180" s="464"/>
      <c r="EU180" s="464"/>
      <c r="EV180" s="464"/>
      <c r="EW180" s="464"/>
      <c r="EX180" s="464"/>
      <c r="EY180" s="464"/>
      <c r="EZ180" s="464"/>
      <c r="FA180" s="464"/>
      <c r="FB180" s="464"/>
      <c r="FC180" s="464"/>
      <c r="FD180" s="464"/>
      <c r="FE180" s="464"/>
      <c r="FF180" s="464"/>
      <c r="FG180" s="464"/>
      <c r="FH180" s="464"/>
      <c r="FI180" s="464"/>
      <c r="FJ180" s="464"/>
      <c r="FK180" s="464"/>
      <c r="FL180" s="464"/>
      <c r="FM180" s="464"/>
      <c r="FN180" s="464"/>
      <c r="FO180" s="464"/>
      <c r="FP180" s="464"/>
      <c r="FQ180" s="464"/>
      <c r="FR180" s="464"/>
      <c r="FS180" s="464"/>
      <c r="FT180" s="464"/>
      <c r="FU180" s="464"/>
      <c r="FV180" s="464"/>
      <c r="FW180" s="464"/>
      <c r="FX180" s="464"/>
      <c r="FY180" s="464"/>
      <c r="FZ180" s="464"/>
      <c r="GA180" s="464"/>
      <c r="GB180" s="464"/>
      <c r="GC180" s="464"/>
      <c r="GD180" s="464"/>
      <c r="GE180" s="464"/>
      <c r="GF180" s="464"/>
      <c r="GG180" s="464"/>
      <c r="GH180" s="464"/>
      <c r="GI180" s="464"/>
      <c r="GJ180" s="464"/>
      <c r="GK180" s="464"/>
      <c r="GL180" s="464"/>
      <c r="GM180" s="464"/>
      <c r="GN180" s="464"/>
      <c r="GO180" s="464"/>
      <c r="GP180" s="464"/>
      <c r="GQ180" s="464"/>
      <c r="GR180" s="464"/>
      <c r="GS180" s="464"/>
      <c r="GT180" s="464"/>
      <c r="GU180" s="464"/>
      <c r="GV180" s="464"/>
      <c r="GW180" s="464"/>
      <c r="GX180" s="464"/>
      <c r="GY180" s="464"/>
      <c r="GZ180" s="464"/>
      <c r="HA180" s="464"/>
      <c r="HB180" s="464"/>
      <c r="HC180" s="464"/>
      <c r="HD180" s="464"/>
      <c r="HE180" s="464"/>
      <c r="HF180" s="464"/>
      <c r="HG180" s="464"/>
      <c r="HH180" s="464"/>
      <c r="HI180" s="464"/>
      <c r="HJ180" s="464"/>
      <c r="HK180" s="464"/>
      <c r="HL180" s="464"/>
      <c r="HM180" s="464"/>
      <c r="HN180" s="464"/>
      <c r="HO180" s="464"/>
      <c r="HP180" s="464"/>
      <c r="HQ180" s="464"/>
      <c r="HR180" s="464"/>
      <c r="HS180" s="464"/>
      <c r="HT180" s="464"/>
      <c r="HU180" s="464"/>
      <c r="HV180" s="464"/>
      <c r="HW180" s="464"/>
      <c r="HX180" s="464"/>
      <c r="HY180" s="464"/>
      <c r="HZ180" s="464"/>
      <c r="IA180" s="464"/>
      <c r="IB180" s="464"/>
      <c r="IC180" s="464"/>
      <c r="ID180" s="464"/>
      <c r="IE180" s="464"/>
      <c r="IF180" s="464"/>
      <c r="IG180" s="464"/>
      <c r="IH180" s="464"/>
      <c r="II180" s="464"/>
      <c r="IJ180" s="464"/>
      <c r="IK180" s="464"/>
      <c r="IL180" s="464"/>
      <c r="IM180" s="464"/>
      <c r="IN180" s="464"/>
      <c r="IO180" s="464"/>
      <c r="IP180" s="464"/>
      <c r="IQ180" s="464"/>
      <c r="IR180" s="464"/>
      <c r="IS180" s="464"/>
      <c r="IT180" s="464"/>
      <c r="IU180" s="464"/>
      <c r="IV180" s="464"/>
      <c r="IW180" s="464"/>
    </row>
    <row r="181" spans="1:257" x14ac:dyDescent="0.2">
      <c r="A181" s="141"/>
      <c r="B181" s="467"/>
      <c r="C181" s="468"/>
      <c r="E181" s="141"/>
      <c r="F181" s="141"/>
      <c r="M181" s="773"/>
      <c r="N181" s="466"/>
      <c r="O181" s="466"/>
      <c r="P181" s="466"/>
      <c r="CT181" s="464"/>
      <c r="CU181" s="464"/>
      <c r="CV181" s="464"/>
      <c r="CW181" s="464"/>
      <c r="CX181" s="464"/>
      <c r="CY181" s="464"/>
      <c r="CZ181" s="464"/>
      <c r="DA181" s="464"/>
      <c r="DB181" s="464"/>
      <c r="DC181" s="464"/>
      <c r="DD181" s="464"/>
      <c r="DE181" s="464"/>
      <c r="DF181" s="464"/>
      <c r="DG181" s="464"/>
      <c r="DH181" s="464"/>
      <c r="DI181" s="464"/>
      <c r="DJ181" s="464"/>
      <c r="DK181" s="464"/>
      <c r="DL181" s="464"/>
      <c r="DM181" s="464"/>
      <c r="DN181" s="464"/>
      <c r="DO181" s="464"/>
      <c r="DP181" s="464"/>
      <c r="DQ181" s="464"/>
      <c r="DR181" s="464"/>
      <c r="DS181" s="464"/>
      <c r="DT181" s="464"/>
      <c r="DU181" s="464"/>
      <c r="DV181" s="464"/>
      <c r="DW181" s="464"/>
      <c r="DX181" s="464"/>
      <c r="DY181" s="464"/>
      <c r="DZ181" s="464"/>
      <c r="EA181" s="464"/>
      <c r="EB181" s="464"/>
      <c r="EC181" s="464"/>
      <c r="ED181" s="464"/>
      <c r="EE181" s="464"/>
      <c r="EF181" s="464"/>
      <c r="EG181" s="464"/>
      <c r="EH181" s="464"/>
      <c r="EI181" s="464"/>
      <c r="EJ181" s="464"/>
      <c r="EK181" s="464"/>
      <c r="EL181" s="464"/>
      <c r="EM181" s="464"/>
      <c r="EN181" s="464"/>
      <c r="EO181" s="464"/>
      <c r="EP181" s="464"/>
      <c r="EQ181" s="464"/>
      <c r="ER181" s="464"/>
      <c r="ES181" s="464"/>
      <c r="ET181" s="464"/>
      <c r="EU181" s="464"/>
      <c r="EV181" s="464"/>
      <c r="EW181" s="464"/>
      <c r="EX181" s="464"/>
      <c r="EY181" s="464"/>
      <c r="EZ181" s="464"/>
      <c r="FA181" s="464"/>
      <c r="FB181" s="464"/>
      <c r="FC181" s="464"/>
      <c r="FD181" s="464"/>
      <c r="FE181" s="464"/>
      <c r="FF181" s="464"/>
      <c r="FG181" s="464"/>
      <c r="FH181" s="464"/>
      <c r="FI181" s="464"/>
      <c r="FJ181" s="464"/>
      <c r="FK181" s="464"/>
      <c r="FL181" s="464"/>
      <c r="FM181" s="464"/>
      <c r="FN181" s="464"/>
      <c r="FO181" s="464"/>
      <c r="FP181" s="464"/>
      <c r="FQ181" s="464"/>
      <c r="FR181" s="464"/>
      <c r="FS181" s="464"/>
      <c r="FT181" s="464"/>
      <c r="FU181" s="464"/>
      <c r="FV181" s="464"/>
      <c r="FW181" s="464"/>
      <c r="FX181" s="464"/>
      <c r="FY181" s="464"/>
      <c r="FZ181" s="464"/>
      <c r="GA181" s="464"/>
      <c r="GB181" s="464"/>
      <c r="GC181" s="464"/>
      <c r="GD181" s="464"/>
      <c r="GE181" s="464"/>
      <c r="GF181" s="464"/>
      <c r="GG181" s="464"/>
      <c r="GH181" s="464"/>
      <c r="GI181" s="464"/>
      <c r="GJ181" s="464"/>
      <c r="GK181" s="464"/>
      <c r="GL181" s="464"/>
      <c r="GM181" s="464"/>
      <c r="GN181" s="464"/>
      <c r="GO181" s="464"/>
      <c r="GP181" s="464"/>
      <c r="GQ181" s="464"/>
      <c r="GR181" s="464"/>
      <c r="GS181" s="464"/>
      <c r="GT181" s="464"/>
      <c r="GU181" s="464"/>
      <c r="GV181" s="464"/>
      <c r="GW181" s="464"/>
      <c r="GX181" s="464"/>
      <c r="GY181" s="464"/>
      <c r="GZ181" s="464"/>
      <c r="HA181" s="464"/>
      <c r="HB181" s="464"/>
      <c r="HC181" s="464"/>
      <c r="HD181" s="464"/>
      <c r="HE181" s="464"/>
      <c r="HF181" s="464"/>
      <c r="HG181" s="464"/>
      <c r="HH181" s="464"/>
      <c r="HI181" s="464"/>
      <c r="HJ181" s="464"/>
      <c r="HK181" s="464"/>
      <c r="HL181" s="464"/>
      <c r="HM181" s="464"/>
      <c r="HN181" s="464"/>
      <c r="HO181" s="464"/>
      <c r="HP181" s="464"/>
      <c r="HQ181" s="464"/>
      <c r="HR181" s="464"/>
      <c r="HS181" s="464"/>
      <c r="HT181" s="464"/>
      <c r="HU181" s="464"/>
      <c r="HV181" s="464"/>
      <c r="HW181" s="464"/>
      <c r="HX181" s="464"/>
      <c r="HY181" s="464"/>
      <c r="HZ181" s="464"/>
      <c r="IA181" s="464"/>
      <c r="IB181" s="464"/>
      <c r="IC181" s="464"/>
      <c r="ID181" s="464"/>
      <c r="IE181" s="464"/>
      <c r="IF181" s="464"/>
      <c r="IG181" s="464"/>
      <c r="IH181" s="464"/>
      <c r="II181" s="464"/>
      <c r="IJ181" s="464"/>
      <c r="IK181" s="464"/>
      <c r="IL181" s="464"/>
      <c r="IM181" s="464"/>
      <c r="IN181" s="464"/>
      <c r="IO181" s="464"/>
      <c r="IP181" s="464"/>
      <c r="IQ181" s="464"/>
      <c r="IR181" s="464"/>
      <c r="IS181" s="464"/>
      <c r="IT181" s="464"/>
      <c r="IU181" s="464"/>
      <c r="IV181" s="464"/>
      <c r="IW181" s="464"/>
    </row>
    <row r="182" spans="1:257" x14ac:dyDescent="0.2">
      <c r="A182" s="141"/>
      <c r="B182" s="467"/>
      <c r="C182" s="468"/>
      <c r="E182" s="141"/>
      <c r="F182" s="141"/>
      <c r="M182" s="773"/>
      <c r="N182" s="466"/>
      <c r="O182" s="466"/>
      <c r="P182" s="466"/>
      <c r="CT182" s="464"/>
      <c r="CU182" s="464"/>
      <c r="CV182" s="464"/>
      <c r="CW182" s="464"/>
      <c r="CX182" s="464"/>
      <c r="CY182" s="464"/>
      <c r="CZ182" s="464"/>
      <c r="DA182" s="464"/>
      <c r="DB182" s="464"/>
      <c r="DC182" s="464"/>
      <c r="DD182" s="464"/>
      <c r="DE182" s="464"/>
      <c r="DF182" s="464"/>
      <c r="DG182" s="464"/>
      <c r="DH182" s="464"/>
      <c r="DI182" s="464"/>
      <c r="DJ182" s="464"/>
      <c r="DK182" s="464"/>
      <c r="DL182" s="464"/>
      <c r="DM182" s="464"/>
      <c r="DN182" s="464"/>
      <c r="DO182" s="464"/>
      <c r="DP182" s="464"/>
      <c r="DQ182" s="464"/>
      <c r="DR182" s="464"/>
      <c r="DS182" s="464"/>
      <c r="DT182" s="464"/>
      <c r="DU182" s="464"/>
      <c r="DV182" s="464"/>
      <c r="DW182" s="464"/>
      <c r="DX182" s="464"/>
      <c r="DY182" s="464"/>
      <c r="DZ182" s="464"/>
      <c r="EA182" s="464"/>
      <c r="EB182" s="464"/>
      <c r="EC182" s="464"/>
      <c r="ED182" s="464"/>
      <c r="EE182" s="464"/>
      <c r="EF182" s="464"/>
      <c r="EG182" s="464"/>
      <c r="EH182" s="464"/>
      <c r="EI182" s="464"/>
      <c r="EJ182" s="464"/>
      <c r="EK182" s="464"/>
      <c r="EL182" s="464"/>
      <c r="EM182" s="464"/>
      <c r="EN182" s="464"/>
      <c r="EO182" s="464"/>
      <c r="EP182" s="464"/>
      <c r="EQ182" s="464"/>
      <c r="ER182" s="464"/>
      <c r="ES182" s="464"/>
      <c r="ET182" s="464"/>
      <c r="EU182" s="464"/>
      <c r="EV182" s="464"/>
      <c r="EW182" s="464"/>
      <c r="EX182" s="464"/>
      <c r="EY182" s="464"/>
      <c r="EZ182" s="464"/>
      <c r="FA182" s="464"/>
      <c r="FB182" s="464"/>
      <c r="FC182" s="464"/>
      <c r="FD182" s="464"/>
      <c r="FE182" s="464"/>
      <c r="FF182" s="464"/>
      <c r="FG182" s="464"/>
      <c r="FH182" s="464"/>
      <c r="FI182" s="464"/>
      <c r="FJ182" s="464"/>
      <c r="FK182" s="464"/>
      <c r="FL182" s="464"/>
      <c r="FM182" s="464"/>
      <c r="FN182" s="464"/>
      <c r="FO182" s="464"/>
      <c r="FP182" s="464"/>
      <c r="FQ182" s="464"/>
      <c r="FR182" s="464"/>
      <c r="FS182" s="464"/>
      <c r="FT182" s="464"/>
      <c r="FU182" s="464"/>
      <c r="FV182" s="464"/>
      <c r="FW182" s="464"/>
      <c r="FX182" s="464"/>
      <c r="FY182" s="464"/>
      <c r="FZ182" s="464"/>
      <c r="GA182" s="464"/>
      <c r="GB182" s="464"/>
      <c r="GC182" s="464"/>
      <c r="GD182" s="464"/>
      <c r="GE182" s="464"/>
      <c r="GF182" s="464"/>
      <c r="GG182" s="464"/>
      <c r="GH182" s="464"/>
      <c r="GI182" s="464"/>
      <c r="GJ182" s="464"/>
      <c r="GK182" s="464"/>
      <c r="GL182" s="464"/>
      <c r="GM182" s="464"/>
      <c r="GN182" s="464"/>
      <c r="GO182" s="464"/>
      <c r="GP182" s="464"/>
      <c r="GQ182" s="464"/>
      <c r="GR182" s="464"/>
      <c r="GS182" s="464"/>
      <c r="GT182" s="464"/>
      <c r="GU182" s="464"/>
      <c r="GV182" s="464"/>
      <c r="GW182" s="464"/>
      <c r="GX182" s="464"/>
      <c r="GY182" s="464"/>
      <c r="GZ182" s="464"/>
      <c r="HA182" s="464"/>
      <c r="HB182" s="464"/>
      <c r="HC182" s="464"/>
      <c r="HD182" s="464"/>
      <c r="HE182" s="464"/>
      <c r="HF182" s="464"/>
      <c r="HG182" s="464"/>
      <c r="HH182" s="464"/>
      <c r="HI182" s="464"/>
      <c r="HJ182" s="464"/>
      <c r="HK182" s="464"/>
      <c r="HL182" s="464"/>
      <c r="HM182" s="464"/>
      <c r="HN182" s="464"/>
      <c r="HO182" s="464"/>
      <c r="HP182" s="464"/>
      <c r="HQ182" s="464"/>
      <c r="HR182" s="464"/>
      <c r="HS182" s="464"/>
      <c r="HT182" s="464"/>
      <c r="HU182" s="464"/>
      <c r="HV182" s="464"/>
      <c r="HW182" s="464"/>
      <c r="HX182" s="464"/>
      <c r="HY182" s="464"/>
      <c r="HZ182" s="464"/>
      <c r="IA182" s="464"/>
      <c r="IB182" s="464"/>
      <c r="IC182" s="464"/>
      <c r="ID182" s="464"/>
      <c r="IE182" s="464"/>
      <c r="IF182" s="464"/>
      <c r="IG182" s="464"/>
      <c r="IH182" s="464"/>
      <c r="II182" s="464"/>
      <c r="IJ182" s="464"/>
      <c r="IK182" s="464"/>
      <c r="IL182" s="464"/>
      <c r="IM182" s="464"/>
      <c r="IN182" s="464"/>
      <c r="IO182" s="464"/>
      <c r="IP182" s="464"/>
      <c r="IQ182" s="464"/>
      <c r="IR182" s="464"/>
      <c r="IS182" s="464"/>
      <c r="IT182" s="464"/>
      <c r="IU182" s="464"/>
      <c r="IV182" s="464"/>
      <c r="IW182" s="464"/>
    </row>
    <row r="183" spans="1:257" x14ac:dyDescent="0.2">
      <c r="A183" s="141"/>
      <c r="B183" s="467"/>
      <c r="C183" s="468"/>
      <c r="E183" s="141"/>
      <c r="F183" s="141"/>
      <c r="M183" s="773"/>
      <c r="N183" s="466"/>
      <c r="O183" s="466"/>
      <c r="P183" s="466"/>
      <c r="CT183" s="464"/>
      <c r="CU183" s="464"/>
      <c r="CV183" s="464"/>
      <c r="CW183" s="464"/>
      <c r="CX183" s="464"/>
      <c r="CY183" s="464"/>
      <c r="CZ183" s="464"/>
      <c r="DA183" s="464"/>
      <c r="DB183" s="464"/>
      <c r="DC183" s="464"/>
      <c r="DD183" s="464"/>
      <c r="DE183" s="464"/>
      <c r="DF183" s="464"/>
      <c r="DG183" s="464"/>
      <c r="DH183" s="464"/>
      <c r="DI183" s="464"/>
      <c r="DJ183" s="464"/>
      <c r="DK183" s="464"/>
      <c r="DL183" s="464"/>
      <c r="DM183" s="464"/>
      <c r="DN183" s="464"/>
      <c r="DO183" s="464"/>
      <c r="DP183" s="464"/>
      <c r="DQ183" s="464"/>
      <c r="DR183" s="464"/>
      <c r="DS183" s="464"/>
      <c r="DT183" s="464"/>
      <c r="DU183" s="464"/>
      <c r="DV183" s="464"/>
      <c r="DW183" s="464"/>
      <c r="DX183" s="464"/>
      <c r="DY183" s="464"/>
      <c r="DZ183" s="464"/>
      <c r="EA183" s="464"/>
      <c r="EB183" s="464"/>
      <c r="EC183" s="464"/>
      <c r="ED183" s="464"/>
      <c r="EE183" s="464"/>
      <c r="EF183" s="464"/>
      <c r="EG183" s="464"/>
      <c r="EH183" s="464"/>
      <c r="EI183" s="464"/>
      <c r="EJ183" s="464"/>
      <c r="EK183" s="464"/>
      <c r="EL183" s="464"/>
      <c r="EM183" s="464"/>
      <c r="EN183" s="464"/>
      <c r="EO183" s="464"/>
      <c r="EP183" s="464"/>
      <c r="EQ183" s="464"/>
      <c r="ER183" s="464"/>
      <c r="ES183" s="464"/>
      <c r="ET183" s="464"/>
      <c r="EU183" s="464"/>
      <c r="EV183" s="464"/>
      <c r="EW183" s="464"/>
      <c r="EX183" s="464"/>
      <c r="EY183" s="464"/>
      <c r="EZ183" s="464"/>
      <c r="FA183" s="464"/>
      <c r="FB183" s="464"/>
      <c r="FC183" s="464"/>
      <c r="FD183" s="464"/>
      <c r="FE183" s="464"/>
      <c r="FF183" s="464"/>
      <c r="FG183" s="464"/>
      <c r="FH183" s="464"/>
      <c r="FI183" s="464"/>
      <c r="FJ183" s="464"/>
      <c r="FK183" s="464"/>
      <c r="FL183" s="464"/>
      <c r="FM183" s="464"/>
      <c r="FN183" s="464"/>
      <c r="FO183" s="464"/>
      <c r="FP183" s="464"/>
      <c r="FQ183" s="464"/>
      <c r="FR183" s="464"/>
      <c r="FS183" s="464"/>
      <c r="FT183" s="464"/>
      <c r="FU183" s="464"/>
      <c r="FV183" s="464"/>
      <c r="FW183" s="464"/>
      <c r="FX183" s="464"/>
      <c r="FY183" s="464"/>
      <c r="FZ183" s="464"/>
      <c r="GA183" s="464"/>
      <c r="GB183" s="464"/>
      <c r="GC183" s="464"/>
      <c r="GD183" s="464"/>
      <c r="GE183" s="464"/>
      <c r="GF183" s="464"/>
      <c r="GG183" s="464"/>
      <c r="GH183" s="464"/>
      <c r="GI183" s="464"/>
      <c r="GJ183" s="464"/>
      <c r="GK183" s="464"/>
      <c r="GL183" s="464"/>
      <c r="GM183" s="464"/>
      <c r="GN183" s="464"/>
      <c r="GO183" s="464"/>
      <c r="GP183" s="464"/>
      <c r="GQ183" s="464"/>
      <c r="GR183" s="464"/>
      <c r="GS183" s="464"/>
      <c r="GT183" s="464"/>
      <c r="GU183" s="464"/>
      <c r="GV183" s="464"/>
      <c r="GW183" s="464"/>
      <c r="GX183" s="464"/>
      <c r="GY183" s="464"/>
      <c r="GZ183" s="464"/>
      <c r="HA183" s="464"/>
      <c r="HB183" s="464"/>
      <c r="HC183" s="464"/>
      <c r="HD183" s="464"/>
      <c r="HE183" s="464"/>
      <c r="HF183" s="464"/>
      <c r="HG183" s="464"/>
      <c r="HH183" s="464"/>
      <c r="HI183" s="464"/>
      <c r="HJ183" s="464"/>
      <c r="HK183" s="464"/>
      <c r="HL183" s="464"/>
      <c r="HM183" s="464"/>
      <c r="HN183" s="464"/>
      <c r="HO183" s="464"/>
      <c r="HP183" s="464"/>
      <c r="HQ183" s="464"/>
      <c r="HR183" s="464"/>
      <c r="HS183" s="464"/>
      <c r="HT183" s="464"/>
      <c r="HU183" s="464"/>
      <c r="HV183" s="464"/>
      <c r="HW183" s="464"/>
      <c r="HX183" s="464"/>
      <c r="HY183" s="464"/>
      <c r="HZ183" s="464"/>
      <c r="IA183" s="464"/>
      <c r="IB183" s="464"/>
      <c r="IC183" s="464"/>
      <c r="ID183" s="464"/>
      <c r="IE183" s="464"/>
      <c r="IF183" s="464"/>
      <c r="IG183" s="464"/>
      <c r="IH183" s="464"/>
      <c r="II183" s="464"/>
      <c r="IJ183" s="464"/>
      <c r="IK183" s="464"/>
      <c r="IL183" s="464"/>
      <c r="IM183" s="464"/>
      <c r="IN183" s="464"/>
      <c r="IO183" s="464"/>
      <c r="IP183" s="464"/>
      <c r="IQ183" s="464"/>
      <c r="IR183" s="464"/>
      <c r="IS183" s="464"/>
      <c r="IT183" s="464"/>
      <c r="IU183" s="464"/>
      <c r="IV183" s="464"/>
      <c r="IW183" s="464"/>
    </row>
    <row r="184" spans="1:257" x14ac:dyDescent="0.2">
      <c r="A184" s="141"/>
      <c r="B184" s="467"/>
      <c r="C184" s="468"/>
      <c r="E184" s="141"/>
      <c r="F184" s="141"/>
      <c r="M184" s="773"/>
      <c r="N184" s="466"/>
      <c r="O184" s="466"/>
      <c r="P184" s="466"/>
      <c r="CT184" s="464"/>
      <c r="CU184" s="464"/>
      <c r="CV184" s="464"/>
      <c r="CW184" s="464"/>
      <c r="CX184" s="464"/>
      <c r="CY184" s="464"/>
      <c r="CZ184" s="464"/>
      <c r="DA184" s="464"/>
      <c r="DB184" s="464"/>
      <c r="DC184" s="464"/>
      <c r="DD184" s="464"/>
      <c r="DE184" s="464"/>
      <c r="DF184" s="464"/>
      <c r="DG184" s="464"/>
      <c r="DH184" s="464"/>
      <c r="DI184" s="464"/>
      <c r="DJ184" s="464"/>
      <c r="DK184" s="464"/>
      <c r="DL184" s="464"/>
      <c r="DM184" s="464"/>
      <c r="DN184" s="464"/>
      <c r="DO184" s="464"/>
      <c r="DP184" s="464"/>
      <c r="DQ184" s="464"/>
      <c r="DR184" s="464"/>
      <c r="DS184" s="464"/>
      <c r="DT184" s="464"/>
      <c r="DU184" s="464"/>
      <c r="DV184" s="464"/>
      <c r="DW184" s="464"/>
      <c r="DX184" s="464"/>
      <c r="DY184" s="464"/>
      <c r="DZ184" s="464"/>
      <c r="EA184" s="464"/>
      <c r="EB184" s="464"/>
      <c r="EC184" s="464"/>
      <c r="ED184" s="464"/>
      <c r="EE184" s="464"/>
      <c r="EF184" s="464"/>
      <c r="EG184" s="464"/>
      <c r="EH184" s="464"/>
      <c r="EI184" s="464"/>
      <c r="EJ184" s="464"/>
      <c r="EK184" s="464"/>
      <c r="EL184" s="464"/>
      <c r="EM184" s="464"/>
      <c r="EN184" s="464"/>
      <c r="EO184" s="464"/>
      <c r="EP184" s="464"/>
      <c r="EQ184" s="464"/>
      <c r="ER184" s="464"/>
      <c r="ES184" s="464"/>
      <c r="ET184" s="464"/>
      <c r="EU184" s="464"/>
      <c r="EV184" s="464"/>
      <c r="EW184" s="464"/>
      <c r="EX184" s="464"/>
      <c r="EY184" s="464"/>
      <c r="EZ184" s="464"/>
      <c r="FA184" s="464"/>
      <c r="FB184" s="464"/>
      <c r="FC184" s="464"/>
      <c r="FD184" s="464"/>
      <c r="FE184" s="464"/>
      <c r="FF184" s="464"/>
      <c r="FG184" s="464"/>
      <c r="FH184" s="464"/>
      <c r="FI184" s="464"/>
      <c r="FJ184" s="464"/>
      <c r="FK184" s="464"/>
      <c r="FL184" s="464"/>
      <c r="FM184" s="464"/>
      <c r="FN184" s="464"/>
      <c r="FO184" s="464"/>
      <c r="FP184" s="464"/>
      <c r="FQ184" s="464"/>
      <c r="FR184" s="464"/>
      <c r="FS184" s="464"/>
      <c r="FT184" s="464"/>
      <c r="FU184" s="464"/>
      <c r="FV184" s="464"/>
      <c r="FW184" s="464"/>
      <c r="FX184" s="464"/>
      <c r="FY184" s="464"/>
      <c r="FZ184" s="464"/>
      <c r="GA184" s="464"/>
      <c r="GB184" s="464"/>
      <c r="GC184" s="464"/>
      <c r="GD184" s="464"/>
      <c r="GE184" s="464"/>
      <c r="GF184" s="464"/>
      <c r="GG184" s="464"/>
      <c r="GH184" s="464"/>
      <c r="GI184" s="464"/>
      <c r="GJ184" s="464"/>
      <c r="GK184" s="464"/>
      <c r="GL184" s="464"/>
      <c r="GM184" s="464"/>
      <c r="GN184" s="464"/>
      <c r="GO184" s="464"/>
      <c r="GP184" s="464"/>
      <c r="GQ184" s="464"/>
      <c r="GR184" s="464"/>
      <c r="GS184" s="464"/>
      <c r="GT184" s="464"/>
      <c r="GU184" s="464"/>
      <c r="GV184" s="464"/>
      <c r="GW184" s="464"/>
      <c r="GX184" s="464"/>
      <c r="GY184" s="464"/>
      <c r="GZ184" s="464"/>
      <c r="HA184" s="464"/>
      <c r="HB184" s="464"/>
      <c r="HC184" s="464"/>
      <c r="HD184" s="464"/>
      <c r="HE184" s="464"/>
      <c r="HF184" s="464"/>
      <c r="HG184" s="464"/>
      <c r="HH184" s="464"/>
      <c r="HI184" s="464"/>
      <c r="HJ184" s="464"/>
      <c r="HK184" s="464"/>
      <c r="HL184" s="464"/>
      <c r="HM184" s="464"/>
      <c r="HN184" s="464"/>
      <c r="HO184" s="464"/>
      <c r="HP184" s="464"/>
      <c r="HQ184" s="464"/>
      <c r="HR184" s="464"/>
      <c r="HS184" s="464"/>
      <c r="HT184" s="464"/>
      <c r="HU184" s="464"/>
      <c r="HV184" s="464"/>
      <c r="HW184" s="464"/>
      <c r="HX184" s="464"/>
      <c r="HY184" s="464"/>
      <c r="HZ184" s="464"/>
      <c r="IA184" s="464"/>
      <c r="IB184" s="464"/>
      <c r="IC184" s="464"/>
      <c r="ID184" s="464"/>
      <c r="IE184" s="464"/>
      <c r="IF184" s="464"/>
      <c r="IG184" s="464"/>
      <c r="IH184" s="464"/>
      <c r="II184" s="464"/>
      <c r="IJ184" s="464"/>
      <c r="IK184" s="464"/>
      <c r="IL184" s="464"/>
      <c r="IM184" s="464"/>
      <c r="IN184" s="464"/>
      <c r="IO184" s="464"/>
      <c r="IP184" s="464"/>
      <c r="IQ184" s="464"/>
      <c r="IR184" s="464"/>
      <c r="IS184" s="464"/>
      <c r="IT184" s="464"/>
      <c r="IU184" s="464"/>
      <c r="IV184" s="464"/>
      <c r="IW184" s="464"/>
    </row>
    <row r="185" spans="1:257" x14ac:dyDescent="0.2">
      <c r="A185" s="141"/>
      <c r="B185" s="467"/>
      <c r="C185" s="468"/>
      <c r="E185" s="141"/>
      <c r="F185" s="141"/>
      <c r="M185" s="773"/>
      <c r="N185" s="466"/>
      <c r="O185" s="466"/>
      <c r="P185" s="466"/>
      <c r="CT185" s="464"/>
      <c r="CU185" s="464"/>
      <c r="CV185" s="464"/>
      <c r="CW185" s="464"/>
      <c r="CX185" s="464"/>
      <c r="CY185" s="464"/>
      <c r="CZ185" s="464"/>
      <c r="DA185" s="464"/>
      <c r="DB185" s="464"/>
      <c r="DC185" s="464"/>
      <c r="DD185" s="464"/>
      <c r="DE185" s="464"/>
      <c r="DF185" s="464"/>
      <c r="DG185" s="464"/>
      <c r="DH185" s="464"/>
      <c r="DI185" s="464"/>
      <c r="DJ185" s="464"/>
      <c r="DK185" s="464"/>
      <c r="DL185" s="464"/>
      <c r="DM185" s="464"/>
      <c r="DN185" s="464"/>
      <c r="DO185" s="464"/>
      <c r="DP185" s="464"/>
      <c r="DQ185" s="464"/>
      <c r="DR185" s="464"/>
      <c r="DS185" s="464"/>
      <c r="DT185" s="464"/>
      <c r="DU185" s="464"/>
      <c r="DV185" s="464"/>
      <c r="DW185" s="464"/>
      <c r="DX185" s="464"/>
      <c r="DY185" s="464"/>
      <c r="DZ185" s="464"/>
      <c r="EA185" s="464"/>
      <c r="EB185" s="464"/>
      <c r="EC185" s="464"/>
      <c r="ED185" s="464"/>
      <c r="EE185" s="464"/>
      <c r="EF185" s="464"/>
      <c r="EG185" s="464"/>
      <c r="EH185" s="464"/>
      <c r="EI185" s="464"/>
      <c r="EJ185" s="464"/>
      <c r="EK185" s="464"/>
      <c r="EL185" s="464"/>
      <c r="EM185" s="464"/>
      <c r="EN185" s="464"/>
      <c r="EO185" s="464"/>
      <c r="EP185" s="464"/>
      <c r="EQ185" s="464"/>
      <c r="ER185" s="464"/>
      <c r="ES185" s="464"/>
      <c r="ET185" s="464"/>
      <c r="EU185" s="464"/>
      <c r="EV185" s="464"/>
      <c r="EW185" s="464"/>
      <c r="EX185" s="464"/>
      <c r="EY185" s="464"/>
      <c r="EZ185" s="464"/>
      <c r="FA185" s="464"/>
      <c r="FB185" s="464"/>
      <c r="FC185" s="464"/>
      <c r="FD185" s="464"/>
      <c r="FE185" s="464"/>
      <c r="FF185" s="464"/>
      <c r="FG185" s="464"/>
      <c r="FH185" s="464"/>
      <c r="FI185" s="464"/>
      <c r="FJ185" s="464"/>
      <c r="FK185" s="464"/>
      <c r="FL185" s="464"/>
      <c r="FM185" s="464"/>
      <c r="FN185" s="464"/>
      <c r="FO185" s="464"/>
      <c r="FP185" s="464"/>
      <c r="FQ185" s="464"/>
      <c r="FR185" s="464"/>
      <c r="FS185" s="464"/>
      <c r="FT185" s="464"/>
      <c r="FU185" s="464"/>
      <c r="FV185" s="464"/>
      <c r="FW185" s="464"/>
      <c r="FX185" s="464"/>
      <c r="FY185" s="464"/>
      <c r="FZ185" s="464"/>
      <c r="GA185" s="464"/>
      <c r="GB185" s="464"/>
      <c r="GC185" s="464"/>
      <c r="GD185" s="464"/>
      <c r="GE185" s="464"/>
      <c r="GF185" s="464"/>
      <c r="GG185" s="464"/>
      <c r="GH185" s="464"/>
      <c r="GI185" s="464"/>
      <c r="GJ185" s="464"/>
      <c r="GK185" s="464"/>
      <c r="GL185" s="464"/>
      <c r="GM185" s="464"/>
      <c r="GN185" s="464"/>
      <c r="GO185" s="464"/>
      <c r="GP185" s="464"/>
      <c r="GQ185" s="464"/>
      <c r="GR185" s="464"/>
      <c r="GS185" s="464"/>
      <c r="GT185" s="464"/>
      <c r="GU185" s="464"/>
      <c r="GV185" s="464"/>
      <c r="GW185" s="464"/>
      <c r="GX185" s="464"/>
      <c r="GY185" s="464"/>
      <c r="GZ185" s="464"/>
      <c r="HA185" s="464"/>
      <c r="HB185" s="464"/>
      <c r="HC185" s="464"/>
      <c r="HD185" s="464"/>
      <c r="HE185" s="464"/>
      <c r="HF185" s="464"/>
      <c r="HG185" s="464"/>
      <c r="HH185" s="464"/>
      <c r="HI185" s="464"/>
      <c r="HJ185" s="464"/>
      <c r="HK185" s="464"/>
      <c r="HL185" s="464"/>
      <c r="HM185" s="464"/>
      <c r="HN185" s="464"/>
      <c r="HO185" s="464"/>
      <c r="HP185" s="464"/>
      <c r="HQ185" s="464"/>
      <c r="HR185" s="464"/>
      <c r="HS185" s="464"/>
      <c r="HT185" s="464"/>
      <c r="HU185" s="464"/>
      <c r="HV185" s="464"/>
      <c r="HW185" s="464"/>
      <c r="HX185" s="464"/>
      <c r="HY185" s="464"/>
      <c r="HZ185" s="464"/>
      <c r="IA185" s="464"/>
      <c r="IB185" s="464"/>
      <c r="IC185" s="464"/>
      <c r="ID185" s="464"/>
      <c r="IE185" s="464"/>
      <c r="IF185" s="464"/>
      <c r="IG185" s="464"/>
      <c r="IH185" s="464"/>
      <c r="II185" s="464"/>
      <c r="IJ185" s="464"/>
      <c r="IK185" s="464"/>
      <c r="IL185" s="464"/>
      <c r="IM185" s="464"/>
      <c r="IN185" s="464"/>
      <c r="IO185" s="464"/>
      <c r="IP185" s="464"/>
      <c r="IQ185" s="464"/>
      <c r="IR185" s="464"/>
      <c r="IS185" s="464"/>
      <c r="IT185" s="464"/>
      <c r="IU185" s="464"/>
      <c r="IV185" s="464"/>
      <c r="IW185" s="464"/>
    </row>
    <row r="186" spans="1:257" x14ac:dyDescent="0.2">
      <c r="A186" s="141"/>
      <c r="B186" s="467"/>
      <c r="C186" s="468"/>
      <c r="E186" s="141"/>
      <c r="F186" s="141"/>
      <c r="M186" s="773"/>
      <c r="N186" s="466"/>
      <c r="O186" s="466"/>
      <c r="P186" s="466"/>
      <c r="CT186" s="464"/>
      <c r="CU186" s="464"/>
      <c r="CV186" s="464"/>
      <c r="CW186" s="464"/>
      <c r="CX186" s="464"/>
      <c r="CY186" s="464"/>
      <c r="CZ186" s="464"/>
      <c r="DA186" s="464"/>
      <c r="DB186" s="464"/>
      <c r="DC186" s="464"/>
      <c r="DD186" s="464"/>
      <c r="DE186" s="464"/>
      <c r="DF186" s="464"/>
      <c r="DG186" s="464"/>
      <c r="DH186" s="464"/>
      <c r="DI186" s="464"/>
      <c r="DJ186" s="464"/>
      <c r="DK186" s="464"/>
      <c r="DL186" s="464"/>
      <c r="DM186" s="464"/>
      <c r="DN186" s="464"/>
      <c r="DO186" s="464"/>
      <c r="DP186" s="464"/>
      <c r="DQ186" s="464"/>
      <c r="DR186" s="464"/>
      <c r="DS186" s="464"/>
      <c r="DT186" s="464"/>
      <c r="DU186" s="464"/>
      <c r="DV186" s="464"/>
      <c r="DW186" s="464"/>
      <c r="DX186" s="464"/>
      <c r="DY186" s="464"/>
      <c r="DZ186" s="464"/>
      <c r="EA186" s="464"/>
      <c r="EB186" s="464"/>
      <c r="EC186" s="464"/>
      <c r="ED186" s="464"/>
      <c r="EE186" s="464"/>
      <c r="EF186" s="464"/>
      <c r="EG186" s="464"/>
      <c r="EH186" s="464"/>
      <c r="EI186" s="464"/>
      <c r="EJ186" s="464"/>
      <c r="EK186" s="464"/>
      <c r="EL186" s="464"/>
      <c r="EM186" s="464"/>
      <c r="EN186" s="464"/>
      <c r="EO186" s="464"/>
      <c r="EP186" s="464"/>
      <c r="EQ186" s="464"/>
      <c r="ER186" s="464"/>
      <c r="ES186" s="464"/>
      <c r="ET186" s="464"/>
      <c r="EU186" s="464"/>
      <c r="EV186" s="464"/>
      <c r="EW186" s="464"/>
      <c r="EX186" s="464"/>
      <c r="EY186" s="464"/>
      <c r="EZ186" s="464"/>
      <c r="FA186" s="464"/>
      <c r="FB186" s="464"/>
      <c r="FC186" s="464"/>
      <c r="FD186" s="464"/>
      <c r="FE186" s="464"/>
      <c r="FF186" s="464"/>
      <c r="FG186" s="464"/>
      <c r="FH186" s="464"/>
      <c r="FI186" s="464"/>
      <c r="FJ186" s="464"/>
      <c r="FK186" s="464"/>
      <c r="FL186" s="464"/>
      <c r="FM186" s="464"/>
      <c r="FN186" s="464"/>
      <c r="FO186" s="464"/>
      <c r="FP186" s="464"/>
      <c r="FQ186" s="464"/>
      <c r="FR186" s="464"/>
      <c r="FS186" s="464"/>
      <c r="FT186" s="464"/>
      <c r="FU186" s="464"/>
      <c r="FV186" s="464"/>
      <c r="FW186" s="464"/>
      <c r="FX186" s="464"/>
      <c r="FY186" s="464"/>
      <c r="FZ186" s="464"/>
      <c r="GA186" s="464"/>
      <c r="GB186" s="464"/>
      <c r="GC186" s="464"/>
      <c r="GD186" s="464"/>
      <c r="GE186" s="464"/>
      <c r="GF186" s="464"/>
      <c r="GG186" s="464"/>
      <c r="GH186" s="464"/>
      <c r="GI186" s="464"/>
      <c r="GJ186" s="464"/>
      <c r="GK186" s="464"/>
      <c r="GL186" s="464"/>
      <c r="GM186" s="464"/>
      <c r="GN186" s="464"/>
      <c r="GO186" s="464"/>
      <c r="GP186" s="464"/>
      <c r="GQ186" s="464"/>
      <c r="GR186" s="464"/>
      <c r="GS186" s="464"/>
      <c r="GT186" s="464"/>
      <c r="GU186" s="464"/>
      <c r="GV186" s="464"/>
      <c r="GW186" s="464"/>
      <c r="GX186" s="464"/>
      <c r="GY186" s="464"/>
      <c r="GZ186" s="464"/>
      <c r="HA186" s="464"/>
      <c r="HB186" s="464"/>
      <c r="HC186" s="464"/>
      <c r="HD186" s="464"/>
      <c r="HE186" s="464"/>
      <c r="HF186" s="464"/>
      <c r="HG186" s="464"/>
      <c r="HH186" s="464"/>
      <c r="HI186" s="464"/>
      <c r="HJ186" s="464"/>
      <c r="HK186" s="464"/>
      <c r="HL186" s="464"/>
      <c r="HM186" s="464"/>
      <c r="HN186" s="464"/>
      <c r="HO186" s="464"/>
      <c r="HP186" s="464"/>
      <c r="HQ186" s="464"/>
      <c r="HR186" s="464"/>
      <c r="HS186" s="464"/>
      <c r="HT186" s="464"/>
      <c r="HU186" s="464"/>
      <c r="HV186" s="464"/>
      <c r="HW186" s="464"/>
      <c r="HX186" s="464"/>
      <c r="HY186" s="464"/>
      <c r="HZ186" s="464"/>
      <c r="IA186" s="464"/>
      <c r="IB186" s="464"/>
      <c r="IC186" s="464"/>
      <c r="ID186" s="464"/>
      <c r="IE186" s="464"/>
      <c r="IF186" s="464"/>
      <c r="IG186" s="464"/>
      <c r="IH186" s="464"/>
      <c r="II186" s="464"/>
      <c r="IJ186" s="464"/>
      <c r="IK186" s="464"/>
      <c r="IL186" s="464"/>
      <c r="IM186" s="464"/>
      <c r="IN186" s="464"/>
      <c r="IO186" s="464"/>
      <c r="IP186" s="464"/>
      <c r="IQ186" s="464"/>
      <c r="IR186" s="464"/>
      <c r="IS186" s="464"/>
      <c r="IT186" s="464"/>
      <c r="IU186" s="464"/>
      <c r="IV186" s="464"/>
      <c r="IW186" s="464"/>
    </row>
    <row r="187" spans="1:257" x14ac:dyDescent="0.2">
      <c r="A187" s="141"/>
      <c r="B187" s="467"/>
      <c r="C187" s="468"/>
      <c r="E187" s="141"/>
      <c r="F187" s="141"/>
      <c r="M187" s="773"/>
      <c r="N187" s="466"/>
      <c r="O187" s="466"/>
      <c r="P187" s="466"/>
      <c r="CT187" s="464"/>
      <c r="CU187" s="464"/>
      <c r="CV187" s="464"/>
      <c r="CW187" s="464"/>
      <c r="CX187" s="464"/>
      <c r="CY187" s="464"/>
      <c r="CZ187" s="464"/>
      <c r="DA187" s="464"/>
      <c r="DB187" s="464"/>
      <c r="DC187" s="464"/>
      <c r="DD187" s="464"/>
      <c r="DE187" s="464"/>
      <c r="DF187" s="464"/>
      <c r="DG187" s="464"/>
      <c r="DH187" s="464"/>
      <c r="DI187" s="464"/>
      <c r="DJ187" s="464"/>
      <c r="DK187" s="464"/>
      <c r="DL187" s="464"/>
      <c r="DM187" s="464"/>
      <c r="DN187" s="464"/>
      <c r="DO187" s="464"/>
      <c r="DP187" s="464"/>
      <c r="DQ187" s="464"/>
      <c r="DR187" s="464"/>
      <c r="DS187" s="464"/>
      <c r="DT187" s="464"/>
      <c r="DU187" s="464"/>
      <c r="DV187" s="464"/>
      <c r="DW187" s="464"/>
      <c r="DX187" s="464"/>
      <c r="DY187" s="464"/>
      <c r="DZ187" s="464"/>
      <c r="EA187" s="464"/>
      <c r="EB187" s="464"/>
      <c r="EC187" s="464"/>
      <c r="ED187" s="464"/>
      <c r="EE187" s="464"/>
      <c r="EF187" s="464"/>
      <c r="EG187" s="464"/>
      <c r="EH187" s="464"/>
      <c r="EI187" s="464"/>
      <c r="EJ187" s="464"/>
      <c r="EK187" s="464"/>
      <c r="EL187" s="464"/>
      <c r="EM187" s="464"/>
      <c r="EN187" s="464"/>
      <c r="EO187" s="464"/>
      <c r="EP187" s="464"/>
      <c r="EQ187" s="464"/>
      <c r="ER187" s="464"/>
      <c r="ES187" s="464"/>
      <c r="ET187" s="464"/>
      <c r="EU187" s="464"/>
      <c r="EV187" s="464"/>
      <c r="EW187" s="464"/>
      <c r="EX187" s="464"/>
      <c r="EY187" s="464"/>
      <c r="EZ187" s="464"/>
      <c r="FA187" s="464"/>
      <c r="FB187" s="464"/>
      <c r="FC187" s="464"/>
      <c r="FD187" s="464"/>
      <c r="FE187" s="464"/>
      <c r="FF187" s="464"/>
      <c r="FG187" s="464"/>
      <c r="FH187" s="464"/>
      <c r="FI187" s="464"/>
      <c r="FJ187" s="464"/>
      <c r="FK187" s="464"/>
      <c r="FL187" s="464"/>
      <c r="FM187" s="464"/>
      <c r="FN187" s="464"/>
      <c r="FO187" s="464"/>
      <c r="FP187" s="464"/>
      <c r="FQ187" s="464"/>
      <c r="FR187" s="464"/>
      <c r="FS187" s="464"/>
      <c r="FT187" s="464"/>
      <c r="FU187" s="464"/>
      <c r="FV187" s="464"/>
      <c r="FW187" s="464"/>
      <c r="FX187" s="464"/>
      <c r="FY187" s="464"/>
      <c r="FZ187" s="464"/>
      <c r="GA187" s="464"/>
      <c r="GB187" s="464"/>
      <c r="GC187" s="464"/>
      <c r="GD187" s="464"/>
      <c r="GE187" s="464"/>
      <c r="GF187" s="464"/>
      <c r="GG187" s="464"/>
      <c r="GH187" s="464"/>
      <c r="GI187" s="464"/>
      <c r="GJ187" s="464"/>
      <c r="GK187" s="464"/>
      <c r="GL187" s="464"/>
      <c r="GM187" s="464"/>
      <c r="GN187" s="464"/>
      <c r="GO187" s="464"/>
      <c r="GP187" s="464"/>
      <c r="GQ187" s="464"/>
      <c r="GR187" s="464"/>
      <c r="GS187" s="464"/>
      <c r="GT187" s="464"/>
      <c r="GU187" s="464"/>
      <c r="GV187" s="464"/>
      <c r="GW187" s="464"/>
      <c r="GX187" s="464"/>
      <c r="GY187" s="464"/>
      <c r="GZ187" s="464"/>
      <c r="HA187" s="464"/>
      <c r="HB187" s="464"/>
      <c r="HC187" s="464"/>
      <c r="HD187" s="464"/>
      <c r="HE187" s="464"/>
      <c r="HF187" s="464"/>
      <c r="HG187" s="464"/>
      <c r="HH187" s="464"/>
      <c r="HI187" s="464"/>
      <c r="HJ187" s="464"/>
      <c r="HK187" s="464"/>
      <c r="HL187" s="464"/>
      <c r="HM187" s="464"/>
      <c r="HN187" s="464"/>
      <c r="HO187" s="464"/>
      <c r="HP187" s="464"/>
      <c r="HQ187" s="464"/>
      <c r="HR187" s="464"/>
      <c r="HS187" s="464"/>
      <c r="HT187" s="464"/>
      <c r="HU187" s="464"/>
      <c r="HV187" s="464"/>
      <c r="HW187" s="464"/>
      <c r="HX187" s="464"/>
      <c r="HY187" s="464"/>
      <c r="HZ187" s="464"/>
      <c r="IA187" s="464"/>
      <c r="IB187" s="464"/>
      <c r="IC187" s="464"/>
      <c r="ID187" s="464"/>
      <c r="IE187" s="464"/>
      <c r="IF187" s="464"/>
      <c r="IG187" s="464"/>
      <c r="IH187" s="464"/>
      <c r="II187" s="464"/>
      <c r="IJ187" s="464"/>
      <c r="IK187" s="464"/>
      <c r="IL187" s="464"/>
      <c r="IM187" s="464"/>
      <c r="IN187" s="464"/>
      <c r="IO187" s="464"/>
      <c r="IP187" s="464"/>
      <c r="IQ187" s="464"/>
      <c r="IR187" s="464"/>
      <c r="IS187" s="464"/>
      <c r="IT187" s="464"/>
      <c r="IU187" s="464"/>
      <c r="IV187" s="464"/>
      <c r="IW187" s="464"/>
    </row>
    <row r="188" spans="1:257" x14ac:dyDescent="0.2">
      <c r="A188" s="141"/>
      <c r="B188" s="467"/>
      <c r="C188" s="468"/>
      <c r="E188" s="141"/>
      <c r="F188" s="141"/>
      <c r="M188" s="773"/>
      <c r="N188" s="466"/>
      <c r="O188" s="466"/>
      <c r="P188" s="466"/>
      <c r="CT188" s="464"/>
      <c r="CU188" s="464"/>
      <c r="CV188" s="464"/>
      <c r="CW188" s="464"/>
      <c r="CX188" s="464"/>
      <c r="CY188" s="464"/>
      <c r="CZ188" s="464"/>
      <c r="DA188" s="464"/>
      <c r="DB188" s="464"/>
      <c r="DC188" s="464"/>
      <c r="DD188" s="464"/>
      <c r="DE188" s="464"/>
      <c r="DF188" s="464"/>
      <c r="DG188" s="464"/>
      <c r="DH188" s="464"/>
      <c r="DI188" s="464"/>
      <c r="DJ188" s="464"/>
      <c r="DK188" s="464"/>
      <c r="DL188" s="464"/>
      <c r="DM188" s="464"/>
      <c r="DN188" s="464"/>
      <c r="DO188" s="464"/>
      <c r="DP188" s="464"/>
      <c r="DQ188" s="464"/>
      <c r="DR188" s="464"/>
      <c r="DS188" s="464"/>
      <c r="DT188" s="464"/>
      <c r="DU188" s="464"/>
      <c r="DV188" s="464"/>
      <c r="DW188" s="464"/>
      <c r="DX188" s="464"/>
      <c r="DY188" s="464"/>
      <c r="DZ188" s="464"/>
      <c r="EA188" s="464"/>
      <c r="EB188" s="464"/>
      <c r="EC188" s="464"/>
      <c r="ED188" s="464"/>
      <c r="EE188" s="464"/>
      <c r="EF188" s="464"/>
      <c r="EG188" s="464"/>
      <c r="EH188" s="464"/>
      <c r="EI188" s="464"/>
      <c r="EJ188" s="464"/>
      <c r="EK188" s="464"/>
      <c r="EL188" s="464"/>
      <c r="EM188" s="464"/>
      <c r="EN188" s="464"/>
      <c r="EO188" s="464"/>
      <c r="EP188" s="464"/>
      <c r="EQ188" s="464"/>
      <c r="ER188" s="464"/>
      <c r="ES188" s="464"/>
      <c r="ET188" s="464"/>
      <c r="EU188" s="464"/>
      <c r="EV188" s="464"/>
      <c r="EW188" s="464"/>
      <c r="EX188" s="464"/>
      <c r="EY188" s="464"/>
      <c r="EZ188" s="464"/>
      <c r="FA188" s="464"/>
      <c r="FB188" s="464"/>
      <c r="FC188" s="464"/>
      <c r="FD188" s="464"/>
      <c r="FE188" s="464"/>
      <c r="FF188" s="464"/>
      <c r="FG188" s="464"/>
      <c r="FH188" s="464"/>
      <c r="FI188" s="464"/>
      <c r="FJ188" s="464"/>
      <c r="FK188" s="464"/>
      <c r="FL188" s="464"/>
      <c r="FM188" s="464"/>
      <c r="FN188" s="464"/>
      <c r="FO188" s="464"/>
      <c r="FP188" s="464"/>
      <c r="FQ188" s="464"/>
      <c r="FR188" s="464"/>
      <c r="FS188" s="464"/>
      <c r="FT188" s="464"/>
      <c r="FU188" s="464"/>
      <c r="FV188" s="464"/>
      <c r="FW188" s="464"/>
      <c r="FX188" s="464"/>
      <c r="FY188" s="464"/>
      <c r="FZ188" s="464"/>
      <c r="GA188" s="464"/>
      <c r="GB188" s="464"/>
      <c r="GC188" s="464"/>
      <c r="GD188" s="464"/>
      <c r="GE188" s="464"/>
      <c r="GF188" s="464"/>
      <c r="GG188" s="464"/>
      <c r="GH188" s="464"/>
      <c r="GI188" s="464"/>
      <c r="GJ188" s="464"/>
      <c r="GK188" s="464"/>
      <c r="GL188" s="464"/>
      <c r="GM188" s="464"/>
      <c r="GN188" s="464"/>
      <c r="GO188" s="464"/>
      <c r="GP188" s="464"/>
      <c r="GQ188" s="464"/>
      <c r="GR188" s="464"/>
      <c r="GS188" s="464"/>
      <c r="GT188" s="464"/>
      <c r="GU188" s="464"/>
      <c r="GV188" s="464"/>
      <c r="GW188" s="464"/>
      <c r="GX188" s="464"/>
      <c r="GY188" s="464"/>
      <c r="GZ188" s="464"/>
      <c r="HA188" s="464"/>
      <c r="HB188" s="464"/>
      <c r="HC188" s="464"/>
      <c r="HD188" s="464"/>
      <c r="HE188" s="464"/>
      <c r="HF188" s="464"/>
      <c r="HG188" s="464"/>
      <c r="HH188" s="464"/>
      <c r="HI188" s="464"/>
      <c r="HJ188" s="464"/>
      <c r="HK188" s="464"/>
      <c r="HL188" s="464"/>
      <c r="HM188" s="464"/>
      <c r="HN188" s="464"/>
      <c r="HO188" s="464"/>
      <c r="HP188" s="464"/>
      <c r="HQ188" s="464"/>
      <c r="HR188" s="464"/>
      <c r="HS188" s="464"/>
      <c r="HT188" s="464"/>
      <c r="HU188" s="464"/>
      <c r="HV188" s="464"/>
      <c r="HW188" s="464"/>
      <c r="HX188" s="464"/>
      <c r="HY188" s="464"/>
      <c r="HZ188" s="464"/>
      <c r="IA188" s="464"/>
      <c r="IB188" s="464"/>
      <c r="IC188" s="464"/>
      <c r="ID188" s="464"/>
      <c r="IE188" s="464"/>
      <c r="IF188" s="464"/>
      <c r="IG188" s="464"/>
      <c r="IH188" s="464"/>
      <c r="II188" s="464"/>
      <c r="IJ188" s="464"/>
      <c r="IK188" s="464"/>
      <c r="IL188" s="464"/>
      <c r="IM188" s="464"/>
      <c r="IN188" s="464"/>
      <c r="IO188" s="464"/>
      <c r="IP188" s="464"/>
      <c r="IQ188" s="464"/>
      <c r="IR188" s="464"/>
      <c r="IS188" s="464"/>
      <c r="IT188" s="464"/>
      <c r="IU188" s="464"/>
      <c r="IV188" s="464"/>
      <c r="IW188" s="464"/>
    </row>
    <row r="189" spans="1:257" x14ac:dyDescent="0.2">
      <c r="A189" s="141"/>
      <c r="B189" s="467"/>
      <c r="C189" s="468"/>
      <c r="E189" s="141"/>
      <c r="F189" s="141"/>
      <c r="M189" s="773"/>
      <c r="N189" s="466"/>
      <c r="O189" s="466"/>
      <c r="P189" s="466"/>
      <c r="CT189" s="464"/>
      <c r="CU189" s="464"/>
      <c r="CV189" s="464"/>
      <c r="CW189" s="464"/>
      <c r="CX189" s="464"/>
      <c r="CY189" s="464"/>
      <c r="CZ189" s="464"/>
      <c r="DA189" s="464"/>
      <c r="DB189" s="464"/>
      <c r="DC189" s="464"/>
      <c r="DD189" s="464"/>
      <c r="DE189" s="464"/>
      <c r="DF189" s="464"/>
      <c r="DG189" s="464"/>
      <c r="DH189" s="464"/>
      <c r="DI189" s="464"/>
      <c r="DJ189" s="464"/>
      <c r="DK189" s="464"/>
      <c r="DL189" s="464"/>
      <c r="DM189" s="464"/>
      <c r="DN189" s="464"/>
      <c r="DO189" s="464"/>
      <c r="DP189" s="464"/>
      <c r="DQ189" s="464"/>
      <c r="DR189" s="464"/>
      <c r="DS189" s="464"/>
      <c r="DT189" s="464"/>
      <c r="DU189" s="464"/>
      <c r="DV189" s="464"/>
      <c r="DW189" s="464"/>
      <c r="DX189" s="464"/>
      <c r="DY189" s="464"/>
      <c r="DZ189" s="464"/>
      <c r="EA189" s="464"/>
      <c r="EB189" s="464"/>
      <c r="EC189" s="464"/>
      <c r="ED189" s="464"/>
      <c r="EE189" s="464"/>
      <c r="EF189" s="464"/>
      <c r="EG189" s="464"/>
      <c r="EH189" s="464"/>
      <c r="EI189" s="464"/>
      <c r="EJ189" s="464"/>
      <c r="EK189" s="464"/>
      <c r="EL189" s="464"/>
      <c r="EM189" s="464"/>
      <c r="EN189" s="464"/>
      <c r="EO189" s="464"/>
      <c r="EP189" s="464"/>
      <c r="EQ189" s="464"/>
      <c r="ER189" s="464"/>
      <c r="ES189" s="464"/>
      <c r="ET189" s="464"/>
      <c r="EU189" s="464"/>
      <c r="EV189" s="464"/>
      <c r="EW189" s="464"/>
      <c r="EX189" s="464"/>
      <c r="EY189" s="464"/>
      <c r="EZ189" s="464"/>
      <c r="FA189" s="464"/>
      <c r="FB189" s="464"/>
      <c r="FC189" s="464"/>
      <c r="FD189" s="464"/>
      <c r="FE189" s="464"/>
      <c r="FF189" s="464"/>
      <c r="FG189" s="464"/>
      <c r="FH189" s="464"/>
      <c r="FI189" s="464"/>
      <c r="FJ189" s="464"/>
      <c r="FK189" s="464"/>
      <c r="FL189" s="464"/>
      <c r="FM189" s="464"/>
      <c r="FN189" s="464"/>
      <c r="FO189" s="464"/>
      <c r="FP189" s="464"/>
      <c r="FQ189" s="464"/>
      <c r="FR189" s="464"/>
      <c r="FS189" s="464"/>
      <c r="FT189" s="464"/>
      <c r="FU189" s="464"/>
      <c r="FV189" s="464"/>
      <c r="FW189" s="464"/>
      <c r="FX189" s="464"/>
      <c r="FY189" s="464"/>
      <c r="FZ189" s="464"/>
      <c r="GA189" s="464"/>
      <c r="GB189" s="464"/>
      <c r="GC189" s="464"/>
      <c r="GD189" s="464"/>
      <c r="GE189" s="464"/>
      <c r="GF189" s="464"/>
      <c r="GG189" s="464"/>
      <c r="GH189" s="464"/>
      <c r="GI189" s="464"/>
      <c r="GJ189" s="464"/>
      <c r="GK189" s="464"/>
      <c r="GL189" s="464"/>
      <c r="GM189" s="464"/>
      <c r="GN189" s="464"/>
      <c r="GO189" s="464"/>
      <c r="GP189" s="464"/>
      <c r="GQ189" s="464"/>
      <c r="GR189" s="464"/>
      <c r="GS189" s="464"/>
      <c r="GT189" s="464"/>
      <c r="GU189" s="464"/>
      <c r="GV189" s="464"/>
      <c r="GW189" s="464"/>
      <c r="GX189" s="464"/>
      <c r="GY189" s="464"/>
      <c r="GZ189" s="464"/>
      <c r="HA189" s="464"/>
      <c r="HB189" s="464"/>
      <c r="HC189" s="464"/>
      <c r="HD189" s="464"/>
      <c r="HE189" s="464"/>
      <c r="HF189" s="464"/>
      <c r="HG189" s="464"/>
      <c r="HH189" s="464"/>
      <c r="HI189" s="464"/>
      <c r="HJ189" s="464"/>
      <c r="HK189" s="464"/>
      <c r="HL189" s="464"/>
      <c r="HM189" s="464"/>
      <c r="HN189" s="464"/>
      <c r="HO189" s="464"/>
      <c r="HP189" s="464"/>
      <c r="HQ189" s="464"/>
      <c r="HR189" s="464"/>
      <c r="HS189" s="464"/>
      <c r="HT189" s="464"/>
      <c r="HU189" s="464"/>
      <c r="HV189" s="464"/>
      <c r="HW189" s="464"/>
      <c r="HX189" s="464"/>
      <c r="HY189" s="464"/>
      <c r="HZ189" s="464"/>
      <c r="IA189" s="464"/>
      <c r="IB189" s="464"/>
      <c r="IC189" s="464"/>
      <c r="ID189" s="464"/>
      <c r="IE189" s="464"/>
      <c r="IF189" s="464"/>
      <c r="IG189" s="464"/>
      <c r="IH189" s="464"/>
      <c r="II189" s="464"/>
      <c r="IJ189" s="464"/>
      <c r="IK189" s="464"/>
      <c r="IL189" s="464"/>
      <c r="IM189" s="464"/>
      <c r="IN189" s="464"/>
      <c r="IO189" s="464"/>
      <c r="IP189" s="464"/>
      <c r="IQ189" s="464"/>
      <c r="IR189" s="464"/>
      <c r="IS189" s="464"/>
      <c r="IT189" s="464"/>
      <c r="IU189" s="464"/>
      <c r="IV189" s="464"/>
      <c r="IW189" s="464"/>
    </row>
    <row r="190" spans="1:257" x14ac:dyDescent="0.2">
      <c r="A190" s="141"/>
      <c r="B190" s="467"/>
      <c r="C190" s="468"/>
      <c r="E190" s="141"/>
      <c r="F190" s="141"/>
      <c r="M190" s="773"/>
      <c r="N190" s="466"/>
      <c r="O190" s="466"/>
      <c r="P190" s="466"/>
      <c r="CT190" s="464"/>
      <c r="CU190" s="464"/>
      <c r="CV190" s="464"/>
      <c r="CW190" s="464"/>
      <c r="CX190" s="464"/>
      <c r="CY190" s="464"/>
      <c r="CZ190" s="464"/>
      <c r="DA190" s="464"/>
      <c r="DB190" s="464"/>
      <c r="DC190" s="464"/>
      <c r="DD190" s="464"/>
      <c r="DE190" s="464"/>
      <c r="DF190" s="464"/>
      <c r="DG190" s="464"/>
      <c r="DH190" s="464"/>
      <c r="DI190" s="464"/>
      <c r="DJ190" s="464"/>
      <c r="DK190" s="464"/>
      <c r="DL190" s="464"/>
      <c r="DM190" s="464"/>
      <c r="DN190" s="464"/>
      <c r="DO190" s="464"/>
      <c r="DP190" s="464"/>
      <c r="DQ190" s="464"/>
      <c r="DR190" s="464"/>
      <c r="DS190" s="464"/>
      <c r="DT190" s="464"/>
      <c r="DU190" s="464"/>
      <c r="DV190" s="464"/>
      <c r="DW190" s="464"/>
      <c r="DX190" s="464"/>
      <c r="DY190" s="464"/>
      <c r="DZ190" s="464"/>
      <c r="EA190" s="464"/>
      <c r="EB190" s="464"/>
      <c r="EC190" s="464"/>
      <c r="ED190" s="464"/>
      <c r="EE190" s="464"/>
      <c r="EF190" s="464"/>
      <c r="EG190" s="464"/>
      <c r="EH190" s="464"/>
      <c r="EI190" s="464"/>
      <c r="EJ190" s="464"/>
      <c r="EK190" s="464"/>
      <c r="EL190" s="464"/>
      <c r="EM190" s="464"/>
      <c r="EN190" s="464"/>
      <c r="EO190" s="464"/>
      <c r="EP190" s="464"/>
      <c r="EQ190" s="464"/>
      <c r="ER190" s="464"/>
      <c r="ES190" s="464"/>
      <c r="ET190" s="464"/>
      <c r="EU190" s="464"/>
      <c r="EV190" s="464"/>
      <c r="EW190" s="464"/>
      <c r="EX190" s="464"/>
      <c r="EY190" s="464"/>
      <c r="EZ190" s="464"/>
      <c r="FA190" s="464"/>
      <c r="FB190" s="464"/>
      <c r="FC190" s="464"/>
      <c r="FD190" s="464"/>
      <c r="FE190" s="464"/>
      <c r="FF190" s="464"/>
      <c r="FG190" s="464"/>
      <c r="FH190" s="464"/>
      <c r="FI190" s="464"/>
      <c r="FJ190" s="464"/>
      <c r="FK190" s="464"/>
      <c r="FL190" s="464"/>
      <c r="FM190" s="464"/>
      <c r="FN190" s="464"/>
      <c r="FO190" s="464"/>
      <c r="FP190" s="464"/>
      <c r="FQ190" s="464"/>
      <c r="FR190" s="464"/>
      <c r="FS190" s="464"/>
      <c r="FT190" s="464"/>
      <c r="FU190" s="464"/>
      <c r="FV190" s="464"/>
      <c r="FW190" s="464"/>
      <c r="FX190" s="464"/>
      <c r="FY190" s="464"/>
      <c r="FZ190" s="464"/>
      <c r="GA190" s="464"/>
      <c r="GB190" s="464"/>
      <c r="GC190" s="464"/>
      <c r="GD190" s="464"/>
      <c r="GE190" s="464"/>
      <c r="GF190" s="464"/>
      <c r="GG190" s="464"/>
      <c r="GH190" s="464"/>
      <c r="GI190" s="464"/>
      <c r="GJ190" s="464"/>
      <c r="GK190" s="464"/>
      <c r="GL190" s="464"/>
      <c r="GM190" s="464"/>
      <c r="GN190" s="464"/>
      <c r="GO190" s="464"/>
      <c r="GP190" s="464"/>
      <c r="GQ190" s="464"/>
      <c r="GR190" s="464"/>
      <c r="GS190" s="464"/>
      <c r="GT190" s="464"/>
      <c r="GU190" s="464"/>
      <c r="GV190" s="464"/>
      <c r="GW190" s="464"/>
      <c r="GX190" s="464"/>
      <c r="GY190" s="464"/>
      <c r="GZ190" s="464"/>
      <c r="HA190" s="464"/>
      <c r="HB190" s="464"/>
      <c r="HC190" s="464"/>
      <c r="HD190" s="464"/>
      <c r="HE190" s="464"/>
      <c r="HF190" s="464"/>
      <c r="HG190" s="464"/>
      <c r="HH190" s="464"/>
      <c r="HI190" s="464"/>
      <c r="HJ190" s="464"/>
      <c r="HK190" s="464"/>
      <c r="HL190" s="464"/>
      <c r="HM190" s="464"/>
      <c r="HN190" s="464"/>
      <c r="HO190" s="464"/>
      <c r="HP190" s="464"/>
      <c r="HQ190" s="464"/>
      <c r="HR190" s="464"/>
      <c r="HS190" s="464"/>
      <c r="HT190" s="464"/>
      <c r="HU190" s="464"/>
      <c r="HV190" s="464"/>
      <c r="HW190" s="464"/>
      <c r="HX190" s="464"/>
      <c r="HY190" s="464"/>
      <c r="HZ190" s="464"/>
      <c r="IA190" s="464"/>
      <c r="IB190" s="464"/>
      <c r="IC190" s="464"/>
      <c r="ID190" s="464"/>
      <c r="IE190" s="464"/>
      <c r="IF190" s="464"/>
      <c r="IG190" s="464"/>
      <c r="IH190" s="464"/>
      <c r="II190" s="464"/>
      <c r="IJ190" s="464"/>
      <c r="IK190" s="464"/>
      <c r="IL190" s="464"/>
      <c r="IM190" s="464"/>
      <c r="IN190" s="464"/>
      <c r="IO190" s="464"/>
      <c r="IP190" s="464"/>
      <c r="IQ190" s="464"/>
      <c r="IR190" s="464"/>
      <c r="IS190" s="464"/>
      <c r="IT190" s="464"/>
      <c r="IU190" s="464"/>
      <c r="IV190" s="464"/>
      <c r="IW190" s="464"/>
    </row>
    <row r="191" spans="1:257" x14ac:dyDescent="0.2">
      <c r="A191" s="141"/>
      <c r="B191" s="467"/>
      <c r="C191" s="468"/>
      <c r="E191" s="141"/>
      <c r="F191" s="141"/>
      <c r="M191" s="773"/>
      <c r="N191" s="466"/>
      <c r="O191" s="466"/>
      <c r="P191" s="466"/>
      <c r="CT191" s="464"/>
      <c r="CU191" s="464"/>
      <c r="CV191" s="464"/>
      <c r="CW191" s="464"/>
      <c r="CX191" s="464"/>
      <c r="CY191" s="464"/>
      <c r="CZ191" s="464"/>
      <c r="DA191" s="464"/>
      <c r="DB191" s="464"/>
      <c r="DC191" s="464"/>
      <c r="DD191" s="464"/>
      <c r="DE191" s="464"/>
      <c r="DF191" s="464"/>
      <c r="DG191" s="464"/>
      <c r="DH191" s="464"/>
      <c r="DI191" s="464"/>
      <c r="DJ191" s="464"/>
      <c r="DK191" s="464"/>
      <c r="DL191" s="464"/>
      <c r="DM191" s="464"/>
      <c r="DN191" s="464"/>
      <c r="DO191" s="464"/>
      <c r="DP191" s="464"/>
      <c r="DQ191" s="464"/>
      <c r="DR191" s="464"/>
      <c r="DS191" s="464"/>
      <c r="DT191" s="464"/>
      <c r="DU191" s="464"/>
      <c r="DV191" s="464"/>
      <c r="DW191" s="464"/>
      <c r="DX191" s="464"/>
      <c r="DY191" s="464"/>
      <c r="DZ191" s="464"/>
      <c r="EA191" s="464"/>
      <c r="EB191" s="464"/>
      <c r="EC191" s="464"/>
      <c r="ED191" s="464"/>
      <c r="EE191" s="464"/>
      <c r="EF191" s="464"/>
      <c r="EG191" s="464"/>
      <c r="EH191" s="464"/>
      <c r="EI191" s="464"/>
      <c r="EJ191" s="464"/>
      <c r="EK191" s="464"/>
      <c r="EL191" s="464"/>
      <c r="EM191" s="464"/>
      <c r="EN191" s="464"/>
      <c r="EO191" s="464"/>
      <c r="EP191" s="464"/>
      <c r="EQ191" s="464"/>
      <c r="ER191" s="464"/>
      <c r="ES191" s="464"/>
      <c r="ET191" s="464"/>
      <c r="EU191" s="464"/>
      <c r="EV191" s="464"/>
      <c r="EW191" s="464"/>
      <c r="EX191" s="464"/>
      <c r="EY191" s="464"/>
      <c r="EZ191" s="464"/>
      <c r="FA191" s="464"/>
      <c r="FB191" s="464"/>
      <c r="FC191" s="464"/>
      <c r="FD191" s="464"/>
      <c r="FE191" s="464"/>
      <c r="FF191" s="464"/>
      <c r="FG191" s="464"/>
      <c r="FH191" s="464"/>
      <c r="FI191" s="464"/>
      <c r="FJ191" s="464"/>
      <c r="FK191" s="464"/>
      <c r="FL191" s="464"/>
      <c r="FM191" s="464"/>
      <c r="FN191" s="464"/>
      <c r="FO191" s="464"/>
      <c r="FP191" s="464"/>
      <c r="FQ191" s="464"/>
      <c r="FR191" s="464"/>
      <c r="FS191" s="464"/>
      <c r="FT191" s="464"/>
      <c r="FU191" s="464"/>
      <c r="FV191" s="464"/>
      <c r="FW191" s="464"/>
      <c r="FX191" s="464"/>
      <c r="FY191" s="464"/>
      <c r="FZ191" s="464"/>
      <c r="GA191" s="464"/>
      <c r="GB191" s="464"/>
      <c r="GC191" s="464"/>
      <c r="GD191" s="464"/>
      <c r="GE191" s="464"/>
      <c r="GF191" s="464"/>
      <c r="GG191" s="464"/>
      <c r="GH191" s="464"/>
      <c r="GI191" s="464"/>
      <c r="GJ191" s="464"/>
      <c r="GK191" s="464"/>
      <c r="GL191" s="464"/>
      <c r="GM191" s="464"/>
      <c r="GN191" s="464"/>
      <c r="GO191" s="464"/>
      <c r="GP191" s="464"/>
      <c r="GQ191" s="464"/>
      <c r="GR191" s="464"/>
      <c r="GS191" s="464"/>
      <c r="GT191" s="464"/>
      <c r="GU191" s="464"/>
      <c r="GV191" s="464"/>
      <c r="GW191" s="464"/>
      <c r="GX191" s="464"/>
      <c r="GY191" s="464"/>
      <c r="GZ191" s="464"/>
      <c r="HA191" s="464"/>
      <c r="HB191" s="464"/>
      <c r="HC191" s="464"/>
      <c r="HD191" s="464"/>
      <c r="HE191" s="464"/>
      <c r="HF191" s="464"/>
      <c r="HG191" s="464"/>
      <c r="HH191" s="464"/>
      <c r="HI191" s="464"/>
      <c r="HJ191" s="464"/>
      <c r="HK191" s="464"/>
      <c r="HL191" s="464"/>
      <c r="HM191" s="464"/>
      <c r="HN191" s="464"/>
      <c r="HO191" s="464"/>
      <c r="HP191" s="464"/>
      <c r="HQ191" s="464"/>
      <c r="HR191" s="464"/>
      <c r="HS191" s="464"/>
      <c r="HT191" s="464"/>
      <c r="HU191" s="464"/>
      <c r="HV191" s="464"/>
      <c r="HW191" s="464"/>
      <c r="HX191" s="464"/>
      <c r="HY191" s="464"/>
      <c r="HZ191" s="464"/>
      <c r="IA191" s="464"/>
      <c r="IB191" s="464"/>
      <c r="IC191" s="464"/>
      <c r="ID191" s="464"/>
      <c r="IE191" s="464"/>
      <c r="IF191" s="464"/>
      <c r="IG191" s="464"/>
      <c r="IH191" s="464"/>
      <c r="II191" s="464"/>
      <c r="IJ191" s="464"/>
      <c r="IK191" s="464"/>
      <c r="IL191" s="464"/>
      <c r="IM191" s="464"/>
      <c r="IN191" s="464"/>
      <c r="IO191" s="464"/>
      <c r="IP191" s="464"/>
      <c r="IQ191" s="464"/>
      <c r="IR191" s="464"/>
      <c r="IS191" s="464"/>
      <c r="IT191" s="464"/>
      <c r="IU191" s="464"/>
      <c r="IV191" s="464"/>
      <c r="IW191" s="464"/>
    </row>
    <row r="192" spans="1:257" x14ac:dyDescent="0.2">
      <c r="A192" s="141"/>
      <c r="B192" s="467"/>
      <c r="C192" s="468"/>
      <c r="E192" s="141"/>
      <c r="F192" s="141"/>
      <c r="M192" s="773"/>
      <c r="N192" s="466"/>
      <c r="O192" s="466"/>
      <c r="P192" s="466"/>
      <c r="CT192" s="464"/>
      <c r="CU192" s="464"/>
      <c r="CV192" s="464"/>
      <c r="CW192" s="464"/>
      <c r="CX192" s="464"/>
      <c r="CY192" s="464"/>
      <c r="CZ192" s="464"/>
      <c r="DA192" s="464"/>
      <c r="DB192" s="464"/>
      <c r="DC192" s="464"/>
      <c r="DD192" s="464"/>
      <c r="DE192" s="464"/>
      <c r="DF192" s="464"/>
      <c r="DG192" s="464"/>
      <c r="DH192" s="464"/>
      <c r="DI192" s="464"/>
      <c r="DJ192" s="464"/>
      <c r="DK192" s="464"/>
      <c r="DL192" s="464"/>
      <c r="DM192" s="464"/>
      <c r="DN192" s="464"/>
      <c r="DO192" s="464"/>
      <c r="DP192" s="464"/>
      <c r="DQ192" s="464"/>
      <c r="DR192" s="464"/>
      <c r="DS192" s="464"/>
      <c r="DT192" s="464"/>
      <c r="DU192" s="464"/>
      <c r="DV192" s="464"/>
      <c r="DW192" s="464"/>
      <c r="DX192" s="464"/>
      <c r="DY192" s="464"/>
      <c r="DZ192" s="464"/>
      <c r="EA192" s="464"/>
      <c r="EB192" s="464"/>
      <c r="EC192" s="464"/>
      <c r="ED192" s="464"/>
      <c r="EE192" s="464"/>
      <c r="EF192" s="464"/>
      <c r="EG192" s="464"/>
      <c r="EH192" s="464"/>
      <c r="EI192" s="464"/>
      <c r="EJ192" s="464"/>
      <c r="EK192" s="464"/>
      <c r="EL192" s="464"/>
      <c r="EM192" s="464"/>
      <c r="EN192" s="464"/>
      <c r="EO192" s="464"/>
      <c r="EP192" s="464"/>
      <c r="EQ192" s="464"/>
      <c r="ER192" s="464"/>
      <c r="ES192" s="464"/>
      <c r="ET192" s="464"/>
      <c r="EU192" s="464"/>
      <c r="EV192" s="464"/>
      <c r="EW192" s="464"/>
      <c r="EX192" s="464"/>
      <c r="EY192" s="464"/>
      <c r="EZ192" s="464"/>
      <c r="FA192" s="464"/>
      <c r="FB192" s="464"/>
      <c r="FC192" s="464"/>
      <c r="FD192" s="464"/>
      <c r="FE192" s="464"/>
      <c r="FF192" s="464"/>
      <c r="FG192" s="464"/>
      <c r="FH192" s="464"/>
      <c r="FI192" s="464"/>
      <c r="FJ192" s="464"/>
      <c r="FK192" s="464"/>
      <c r="FL192" s="464"/>
      <c r="FM192" s="464"/>
      <c r="FN192" s="464"/>
      <c r="FO192" s="464"/>
      <c r="FP192" s="464"/>
      <c r="FQ192" s="464"/>
      <c r="FR192" s="464"/>
      <c r="FS192" s="464"/>
      <c r="FT192" s="464"/>
      <c r="FU192" s="464"/>
      <c r="FV192" s="464"/>
      <c r="FW192" s="464"/>
      <c r="FX192" s="464"/>
      <c r="FY192" s="464"/>
      <c r="FZ192" s="464"/>
      <c r="GA192" s="464"/>
      <c r="GB192" s="464"/>
      <c r="GC192" s="464"/>
      <c r="GD192" s="464"/>
      <c r="GE192" s="464"/>
      <c r="GF192" s="464"/>
      <c r="GG192" s="464"/>
      <c r="GH192" s="464"/>
      <c r="GI192" s="464"/>
      <c r="GJ192" s="464"/>
      <c r="GK192" s="464"/>
      <c r="GL192" s="464"/>
      <c r="GM192" s="464"/>
      <c r="GN192" s="464"/>
      <c r="GO192" s="464"/>
      <c r="GP192" s="464"/>
      <c r="GQ192" s="464"/>
      <c r="GR192" s="464"/>
      <c r="GS192" s="464"/>
      <c r="GT192" s="464"/>
      <c r="GU192" s="464"/>
      <c r="GV192" s="464"/>
      <c r="GW192" s="464"/>
      <c r="GX192" s="464"/>
      <c r="GY192" s="464"/>
      <c r="GZ192" s="464"/>
      <c r="HA192" s="464"/>
      <c r="HB192" s="464"/>
      <c r="HC192" s="464"/>
      <c r="HD192" s="464"/>
      <c r="HE192" s="464"/>
      <c r="HF192" s="464"/>
      <c r="HG192" s="464"/>
      <c r="HH192" s="464"/>
      <c r="HI192" s="464"/>
      <c r="HJ192" s="464"/>
      <c r="HK192" s="464"/>
      <c r="HL192" s="464"/>
      <c r="HM192" s="464"/>
      <c r="HN192" s="464"/>
      <c r="HO192" s="464"/>
      <c r="HP192" s="464"/>
      <c r="HQ192" s="464"/>
      <c r="HR192" s="464"/>
      <c r="HS192" s="464"/>
      <c r="HT192" s="464"/>
      <c r="HU192" s="464"/>
      <c r="HV192" s="464"/>
      <c r="HW192" s="464"/>
      <c r="HX192" s="464"/>
      <c r="HY192" s="464"/>
      <c r="HZ192" s="464"/>
      <c r="IA192" s="464"/>
      <c r="IB192" s="464"/>
      <c r="IC192" s="464"/>
      <c r="ID192" s="464"/>
      <c r="IE192" s="464"/>
      <c r="IF192" s="464"/>
      <c r="IG192" s="464"/>
      <c r="IH192" s="464"/>
      <c r="II192" s="464"/>
      <c r="IJ192" s="464"/>
      <c r="IK192" s="464"/>
      <c r="IL192" s="464"/>
      <c r="IM192" s="464"/>
      <c r="IN192" s="464"/>
      <c r="IO192" s="464"/>
      <c r="IP192" s="464"/>
      <c r="IQ192" s="464"/>
      <c r="IR192" s="464"/>
      <c r="IS192" s="464"/>
      <c r="IT192" s="464"/>
      <c r="IU192" s="464"/>
      <c r="IV192" s="464"/>
      <c r="IW192" s="464"/>
    </row>
    <row r="193" spans="1:257" x14ac:dyDescent="0.2">
      <c r="A193" s="141"/>
      <c r="B193" s="467"/>
      <c r="C193" s="468"/>
      <c r="E193" s="141"/>
      <c r="F193" s="141"/>
      <c r="M193" s="773"/>
      <c r="N193" s="466"/>
      <c r="O193" s="466"/>
      <c r="P193" s="466"/>
      <c r="CT193" s="464"/>
      <c r="CU193" s="464"/>
      <c r="CV193" s="464"/>
      <c r="CW193" s="464"/>
      <c r="CX193" s="464"/>
      <c r="CY193" s="464"/>
      <c r="CZ193" s="464"/>
      <c r="DA193" s="464"/>
      <c r="DB193" s="464"/>
      <c r="DC193" s="464"/>
      <c r="DD193" s="464"/>
      <c r="DE193" s="464"/>
      <c r="DF193" s="464"/>
      <c r="DG193" s="464"/>
      <c r="DH193" s="464"/>
      <c r="DI193" s="464"/>
      <c r="DJ193" s="464"/>
      <c r="DK193" s="464"/>
      <c r="DL193" s="464"/>
      <c r="DM193" s="464"/>
      <c r="DN193" s="464"/>
      <c r="DO193" s="464"/>
      <c r="DP193" s="464"/>
      <c r="DQ193" s="464"/>
      <c r="DR193" s="464"/>
      <c r="DS193" s="464"/>
      <c r="DT193" s="464"/>
      <c r="DU193" s="464"/>
      <c r="DV193" s="464"/>
      <c r="DW193" s="464"/>
      <c r="DX193" s="464"/>
      <c r="DY193" s="464"/>
      <c r="DZ193" s="464"/>
      <c r="EA193" s="464"/>
      <c r="EB193" s="464"/>
      <c r="EC193" s="464"/>
      <c r="ED193" s="464"/>
      <c r="EE193" s="464"/>
      <c r="EF193" s="464"/>
      <c r="EG193" s="464"/>
      <c r="EH193" s="464"/>
      <c r="EI193" s="464"/>
      <c r="EJ193" s="464"/>
      <c r="EK193" s="464"/>
      <c r="EL193" s="464"/>
      <c r="EM193" s="464"/>
      <c r="EN193" s="464"/>
      <c r="EO193" s="464"/>
      <c r="EP193" s="464"/>
      <c r="EQ193" s="464"/>
      <c r="ER193" s="464"/>
      <c r="ES193" s="464"/>
      <c r="ET193" s="464"/>
      <c r="EU193" s="464"/>
      <c r="EV193" s="464"/>
      <c r="EW193" s="464"/>
      <c r="EX193" s="464"/>
      <c r="EY193" s="464"/>
      <c r="EZ193" s="464"/>
      <c r="FA193" s="464"/>
      <c r="FB193" s="464"/>
      <c r="FC193" s="464"/>
      <c r="FD193" s="464"/>
      <c r="FE193" s="464"/>
      <c r="FF193" s="464"/>
      <c r="FG193" s="464"/>
      <c r="FH193" s="464"/>
      <c r="FI193" s="464"/>
      <c r="FJ193" s="464"/>
      <c r="FK193" s="464"/>
      <c r="FL193" s="464"/>
      <c r="FM193" s="464"/>
      <c r="FN193" s="464"/>
      <c r="FO193" s="464"/>
      <c r="FP193" s="464"/>
      <c r="FQ193" s="464"/>
      <c r="FR193" s="464"/>
      <c r="FS193" s="464"/>
      <c r="FT193" s="464"/>
      <c r="FU193" s="464"/>
      <c r="FV193" s="464"/>
      <c r="FW193" s="464"/>
      <c r="FX193" s="464"/>
      <c r="FY193" s="464"/>
      <c r="FZ193" s="464"/>
      <c r="GA193" s="464"/>
      <c r="GB193" s="464"/>
      <c r="GC193" s="464"/>
      <c r="GD193" s="464"/>
      <c r="GE193" s="464"/>
      <c r="GF193" s="464"/>
      <c r="GG193" s="464"/>
      <c r="GH193" s="464"/>
      <c r="GI193" s="464"/>
      <c r="GJ193" s="464"/>
      <c r="GK193" s="464"/>
      <c r="GL193" s="464"/>
      <c r="GM193" s="464"/>
      <c r="GN193" s="464"/>
      <c r="GO193" s="464"/>
      <c r="GP193" s="464"/>
      <c r="GQ193" s="464"/>
      <c r="GR193" s="464"/>
      <c r="GS193" s="464"/>
      <c r="GT193" s="464"/>
      <c r="GU193" s="464"/>
      <c r="GV193" s="464"/>
      <c r="GW193" s="464"/>
      <c r="GX193" s="464"/>
      <c r="GY193" s="464"/>
      <c r="GZ193" s="464"/>
      <c r="HA193" s="464"/>
      <c r="HB193" s="464"/>
      <c r="HC193" s="464"/>
      <c r="HD193" s="464"/>
      <c r="HE193" s="464"/>
      <c r="HF193" s="464"/>
      <c r="HG193" s="464"/>
      <c r="HH193" s="464"/>
      <c r="HI193" s="464"/>
      <c r="HJ193" s="464"/>
      <c r="HK193" s="464"/>
      <c r="HL193" s="464"/>
      <c r="HM193" s="464"/>
      <c r="HN193" s="464"/>
      <c r="HO193" s="464"/>
      <c r="HP193" s="464"/>
      <c r="HQ193" s="464"/>
      <c r="HR193" s="464"/>
      <c r="HS193" s="464"/>
      <c r="HT193" s="464"/>
      <c r="HU193" s="464"/>
      <c r="HV193" s="464"/>
      <c r="HW193" s="464"/>
      <c r="HX193" s="464"/>
      <c r="HY193" s="464"/>
      <c r="HZ193" s="464"/>
      <c r="IA193" s="464"/>
      <c r="IB193" s="464"/>
      <c r="IC193" s="464"/>
      <c r="ID193" s="464"/>
      <c r="IE193" s="464"/>
      <c r="IF193" s="464"/>
      <c r="IG193" s="464"/>
      <c r="IH193" s="464"/>
      <c r="II193" s="464"/>
      <c r="IJ193" s="464"/>
      <c r="IK193" s="464"/>
      <c r="IL193" s="464"/>
      <c r="IM193" s="464"/>
      <c r="IN193" s="464"/>
      <c r="IO193" s="464"/>
      <c r="IP193" s="464"/>
      <c r="IQ193" s="464"/>
      <c r="IR193" s="464"/>
      <c r="IS193" s="464"/>
      <c r="IT193" s="464"/>
      <c r="IU193" s="464"/>
      <c r="IV193" s="464"/>
      <c r="IW193" s="464"/>
    </row>
    <row r="194" spans="1:257" x14ac:dyDescent="0.2">
      <c r="A194" s="141"/>
      <c r="B194" s="467"/>
      <c r="C194" s="468"/>
      <c r="E194" s="141"/>
      <c r="F194" s="141"/>
      <c r="M194" s="773"/>
      <c r="N194" s="466"/>
      <c r="O194" s="466"/>
      <c r="P194" s="466"/>
      <c r="CT194" s="464"/>
      <c r="CU194" s="464"/>
      <c r="CV194" s="464"/>
      <c r="CW194" s="464"/>
      <c r="CX194" s="464"/>
      <c r="CY194" s="464"/>
      <c r="CZ194" s="464"/>
      <c r="DA194" s="464"/>
      <c r="DB194" s="464"/>
      <c r="DC194" s="464"/>
      <c r="DD194" s="464"/>
      <c r="DE194" s="464"/>
      <c r="DF194" s="464"/>
      <c r="DG194" s="464"/>
      <c r="DH194" s="464"/>
      <c r="DI194" s="464"/>
      <c r="DJ194" s="464"/>
      <c r="DK194" s="464"/>
      <c r="DL194" s="464"/>
      <c r="DM194" s="464"/>
      <c r="DN194" s="464"/>
      <c r="DO194" s="464"/>
      <c r="DP194" s="464"/>
      <c r="DQ194" s="464"/>
      <c r="DR194" s="464"/>
      <c r="DS194" s="464"/>
      <c r="DT194" s="464"/>
      <c r="DU194" s="464"/>
      <c r="DV194" s="464"/>
      <c r="DW194" s="464"/>
      <c r="DX194" s="464"/>
      <c r="DY194" s="464"/>
      <c r="DZ194" s="464"/>
      <c r="EA194" s="464"/>
      <c r="EB194" s="464"/>
      <c r="EC194" s="464"/>
      <c r="ED194" s="464"/>
      <c r="EE194" s="464"/>
      <c r="EF194" s="464"/>
      <c r="EG194" s="464"/>
      <c r="EH194" s="464"/>
      <c r="EI194" s="464"/>
      <c r="EJ194" s="464"/>
      <c r="EK194" s="464"/>
      <c r="EL194" s="464"/>
      <c r="EM194" s="464"/>
      <c r="EN194" s="464"/>
      <c r="EO194" s="464"/>
      <c r="EP194" s="464"/>
      <c r="EQ194" s="464"/>
      <c r="ER194" s="464"/>
      <c r="ES194" s="464"/>
      <c r="ET194" s="464"/>
      <c r="EU194" s="464"/>
      <c r="EV194" s="464"/>
      <c r="EW194" s="464"/>
      <c r="EX194" s="464"/>
      <c r="EY194" s="464"/>
      <c r="EZ194" s="464"/>
      <c r="FA194" s="464"/>
      <c r="FB194" s="464"/>
      <c r="FC194" s="464"/>
      <c r="FD194" s="464"/>
      <c r="FE194" s="464"/>
      <c r="FF194" s="464"/>
      <c r="FG194" s="464"/>
      <c r="FH194" s="464"/>
      <c r="FI194" s="464"/>
      <c r="FJ194" s="464"/>
      <c r="FK194" s="464"/>
      <c r="FL194" s="464"/>
      <c r="FM194" s="464"/>
      <c r="FN194" s="464"/>
      <c r="FO194" s="464"/>
      <c r="FP194" s="464"/>
      <c r="FQ194" s="464"/>
      <c r="FR194" s="464"/>
      <c r="FS194" s="464"/>
      <c r="FT194" s="464"/>
      <c r="FU194" s="464"/>
      <c r="FV194" s="464"/>
      <c r="FW194" s="464"/>
      <c r="FX194" s="464"/>
      <c r="FY194" s="464"/>
      <c r="FZ194" s="464"/>
      <c r="GA194" s="464"/>
      <c r="GB194" s="464"/>
      <c r="GC194" s="464"/>
      <c r="GD194" s="464"/>
      <c r="GE194" s="464"/>
      <c r="GF194" s="464"/>
      <c r="GG194" s="464"/>
      <c r="GH194" s="464"/>
      <c r="GI194" s="464"/>
      <c r="GJ194" s="464"/>
      <c r="GK194" s="464"/>
      <c r="GL194" s="464"/>
      <c r="GM194" s="464"/>
      <c r="GN194" s="464"/>
      <c r="GO194" s="464"/>
      <c r="GP194" s="464"/>
      <c r="GQ194" s="464"/>
      <c r="GR194" s="464"/>
      <c r="GS194" s="464"/>
      <c r="GT194" s="464"/>
      <c r="GU194" s="464"/>
      <c r="GV194" s="464"/>
      <c r="GW194" s="464"/>
      <c r="GX194" s="464"/>
      <c r="GY194" s="464"/>
      <c r="GZ194" s="464"/>
      <c r="HA194" s="464"/>
      <c r="HB194" s="464"/>
      <c r="HC194" s="464"/>
      <c r="HD194" s="464"/>
      <c r="HE194" s="464"/>
      <c r="HF194" s="464"/>
      <c r="HG194" s="464"/>
      <c r="HH194" s="464"/>
      <c r="HI194" s="464"/>
      <c r="HJ194" s="464"/>
      <c r="HK194" s="464"/>
      <c r="HL194" s="464"/>
      <c r="HM194" s="464"/>
      <c r="HN194" s="464"/>
      <c r="HO194" s="464"/>
      <c r="HP194" s="464"/>
      <c r="HQ194" s="464"/>
      <c r="HR194" s="464"/>
      <c r="HS194" s="464"/>
      <c r="HT194" s="464"/>
      <c r="HU194" s="464"/>
      <c r="HV194" s="464"/>
      <c r="HW194" s="464"/>
      <c r="HX194" s="464"/>
      <c r="HY194" s="464"/>
      <c r="HZ194" s="464"/>
      <c r="IA194" s="464"/>
      <c r="IB194" s="464"/>
      <c r="IC194" s="464"/>
      <c r="ID194" s="464"/>
      <c r="IE194" s="464"/>
      <c r="IF194" s="464"/>
      <c r="IG194" s="464"/>
      <c r="IH194" s="464"/>
      <c r="II194" s="464"/>
      <c r="IJ194" s="464"/>
      <c r="IK194" s="464"/>
      <c r="IL194" s="464"/>
      <c r="IM194" s="464"/>
      <c r="IN194" s="464"/>
      <c r="IO194" s="464"/>
      <c r="IP194" s="464"/>
      <c r="IQ194" s="464"/>
      <c r="IR194" s="464"/>
      <c r="IS194" s="464"/>
      <c r="IT194" s="464"/>
      <c r="IU194" s="464"/>
      <c r="IV194" s="464"/>
      <c r="IW194" s="464"/>
    </row>
    <row r="195" spans="1:257" x14ac:dyDescent="0.2">
      <c r="A195" s="141"/>
      <c r="B195" s="467"/>
      <c r="C195" s="468"/>
      <c r="E195" s="141"/>
      <c r="F195" s="141"/>
      <c r="M195" s="773"/>
      <c r="N195" s="466"/>
      <c r="O195" s="466"/>
      <c r="P195" s="466"/>
    </row>
    <row r="196" spans="1:257" x14ac:dyDescent="0.2">
      <c r="A196" s="141"/>
      <c r="B196" s="467"/>
      <c r="C196" s="468"/>
      <c r="E196" s="141"/>
      <c r="F196" s="141"/>
      <c r="M196" s="773"/>
      <c r="N196" s="466"/>
      <c r="O196" s="466"/>
      <c r="P196" s="466"/>
    </row>
    <row r="197" spans="1:257" x14ac:dyDescent="0.2">
      <c r="A197" s="141"/>
      <c r="B197" s="467"/>
      <c r="C197" s="468"/>
      <c r="E197" s="141"/>
      <c r="F197" s="141"/>
      <c r="M197" s="773"/>
      <c r="N197" s="466"/>
      <c r="O197" s="466"/>
      <c r="P197" s="466"/>
    </row>
    <row r="198" spans="1:257" x14ac:dyDescent="0.2">
      <c r="A198" s="141"/>
      <c r="B198" s="467"/>
      <c r="C198" s="468"/>
      <c r="E198" s="141"/>
      <c r="F198" s="141"/>
      <c r="M198" s="773"/>
      <c r="N198" s="466"/>
      <c r="O198" s="466"/>
      <c r="P198" s="466"/>
    </row>
    <row r="199" spans="1:257" x14ac:dyDescent="0.2">
      <c r="A199" s="141"/>
      <c r="B199" s="467"/>
      <c r="C199" s="468"/>
      <c r="E199" s="141"/>
      <c r="F199" s="141"/>
      <c r="M199" s="773"/>
      <c r="N199" s="466"/>
      <c r="O199" s="466"/>
      <c r="P199" s="466"/>
    </row>
    <row r="200" spans="1:257" x14ac:dyDescent="0.2">
      <c r="A200" s="141"/>
      <c r="B200" s="467"/>
      <c r="C200" s="468"/>
      <c r="E200" s="141"/>
      <c r="F200" s="141"/>
      <c r="M200" s="773"/>
      <c r="N200" s="466"/>
      <c r="O200" s="466"/>
      <c r="P200" s="466"/>
    </row>
    <row r="201" spans="1:257" x14ac:dyDescent="0.2">
      <c r="A201" s="141"/>
      <c r="B201" s="467"/>
      <c r="C201" s="468"/>
      <c r="E201" s="141"/>
      <c r="F201" s="141"/>
      <c r="M201" s="773"/>
      <c r="N201" s="466"/>
      <c r="O201" s="466"/>
      <c r="P201" s="466"/>
    </row>
    <row r="202" spans="1:257" x14ac:dyDescent="0.2">
      <c r="A202" s="141"/>
      <c r="B202" s="467"/>
      <c r="C202" s="468"/>
      <c r="E202" s="141"/>
      <c r="F202" s="141"/>
      <c r="M202" s="773"/>
      <c r="N202" s="466"/>
      <c r="O202" s="466"/>
      <c r="P202" s="466"/>
    </row>
    <row r="203" spans="1:257" x14ac:dyDescent="0.2">
      <c r="A203" s="141"/>
      <c r="B203" s="467"/>
      <c r="C203" s="468"/>
      <c r="E203" s="141"/>
      <c r="F203" s="141"/>
      <c r="M203" s="773"/>
      <c r="N203" s="466"/>
      <c r="O203" s="466"/>
      <c r="P203" s="466"/>
    </row>
    <row r="204" spans="1:257" x14ac:dyDescent="0.2">
      <c r="A204" s="141"/>
      <c r="B204" s="467"/>
      <c r="C204" s="468"/>
      <c r="E204" s="141"/>
      <c r="F204" s="141"/>
      <c r="M204" s="773"/>
      <c r="N204" s="466"/>
      <c r="O204" s="466"/>
      <c r="P204" s="466"/>
    </row>
    <row r="205" spans="1:257" x14ac:dyDescent="0.2">
      <c r="A205" s="141"/>
      <c r="B205" s="467"/>
      <c r="C205" s="468"/>
      <c r="E205" s="141"/>
      <c r="F205" s="141"/>
      <c r="M205" s="773"/>
      <c r="N205" s="466"/>
      <c r="O205" s="466"/>
      <c r="P205" s="466"/>
    </row>
    <row r="206" spans="1:257" x14ac:dyDescent="0.2">
      <c r="A206" s="141"/>
      <c r="B206" s="467"/>
      <c r="C206" s="468"/>
      <c r="E206" s="141"/>
      <c r="F206" s="141"/>
      <c r="M206" s="773"/>
      <c r="N206" s="466"/>
      <c r="O206" s="466"/>
      <c r="P206" s="466"/>
    </row>
    <row r="207" spans="1:257" x14ac:dyDescent="0.2">
      <c r="A207" s="141"/>
      <c r="B207" s="467"/>
      <c r="C207" s="468"/>
      <c r="E207" s="141"/>
      <c r="F207" s="141"/>
      <c r="M207" s="773"/>
      <c r="N207" s="466"/>
      <c r="O207" s="466"/>
      <c r="P207" s="466"/>
    </row>
    <row r="208" spans="1:257" x14ac:dyDescent="0.2">
      <c r="A208" s="141"/>
      <c r="B208" s="467"/>
      <c r="C208" s="468"/>
      <c r="E208" s="141"/>
      <c r="F208" s="141"/>
      <c r="M208" s="773"/>
      <c r="N208" s="466"/>
      <c r="O208" s="466"/>
      <c r="P208" s="466"/>
    </row>
    <row r="209" spans="1:16" x14ac:dyDescent="0.2">
      <c r="A209" s="141"/>
      <c r="B209" s="467"/>
      <c r="C209" s="468"/>
      <c r="E209" s="141"/>
      <c r="F209" s="141"/>
      <c r="M209" s="773"/>
      <c r="N209" s="466"/>
      <c r="O209" s="466"/>
      <c r="P209" s="466"/>
    </row>
    <row r="210" spans="1:16" x14ac:dyDescent="0.2">
      <c r="A210" s="141"/>
      <c r="B210" s="467"/>
      <c r="C210" s="468"/>
      <c r="E210" s="141"/>
      <c r="F210" s="141"/>
      <c r="M210" s="773"/>
      <c r="N210" s="466"/>
      <c r="O210" s="466"/>
      <c r="P210" s="466"/>
    </row>
    <row r="211" spans="1:16" x14ac:dyDescent="0.2">
      <c r="A211" s="141"/>
      <c r="B211" s="467"/>
      <c r="C211" s="468"/>
      <c r="E211" s="141"/>
      <c r="F211" s="141"/>
      <c r="M211" s="773"/>
      <c r="N211" s="466"/>
      <c r="O211" s="466"/>
      <c r="P211" s="466"/>
    </row>
    <row r="212" spans="1:16" x14ac:dyDescent="0.2">
      <c r="A212" s="141"/>
      <c r="B212" s="467"/>
      <c r="C212" s="468"/>
      <c r="E212" s="141"/>
      <c r="F212" s="141"/>
      <c r="M212" s="773"/>
      <c r="N212" s="466"/>
      <c r="O212" s="466"/>
      <c r="P212" s="466"/>
    </row>
    <row r="213" spans="1:16" x14ac:dyDescent="0.2">
      <c r="A213" s="141"/>
      <c r="B213" s="467"/>
      <c r="C213" s="468"/>
      <c r="E213" s="141"/>
      <c r="F213" s="141"/>
      <c r="M213" s="773"/>
      <c r="N213" s="466"/>
      <c r="O213" s="466"/>
      <c r="P213" s="466"/>
    </row>
    <row r="214" spans="1:16" x14ac:dyDescent="0.2">
      <c r="A214" s="141"/>
      <c r="B214" s="467"/>
      <c r="C214" s="468"/>
      <c r="E214" s="141"/>
      <c r="F214" s="141"/>
      <c r="M214" s="773"/>
      <c r="N214" s="466"/>
      <c r="O214" s="466"/>
      <c r="P214" s="466"/>
    </row>
    <row r="215" spans="1:16" x14ac:dyDescent="0.2">
      <c r="A215" s="141"/>
      <c r="B215" s="467"/>
      <c r="C215" s="468"/>
      <c r="E215" s="141"/>
      <c r="F215" s="141"/>
      <c r="M215" s="773"/>
      <c r="N215" s="466"/>
      <c r="O215" s="466"/>
      <c r="P215" s="466"/>
    </row>
    <row r="216" spans="1:16" x14ac:dyDescent="0.2">
      <c r="A216" s="141"/>
      <c r="B216" s="467"/>
      <c r="C216" s="468"/>
      <c r="E216" s="141"/>
      <c r="F216" s="141"/>
      <c r="M216" s="773"/>
      <c r="N216" s="466"/>
      <c r="O216" s="466"/>
      <c r="P216" s="466"/>
    </row>
    <row r="217" spans="1:16" x14ac:dyDescent="0.2">
      <c r="A217" s="141"/>
      <c r="B217" s="467"/>
      <c r="C217" s="468"/>
      <c r="E217" s="141"/>
      <c r="F217" s="141"/>
      <c r="M217" s="773"/>
      <c r="N217" s="466"/>
      <c r="O217" s="466"/>
      <c r="P217" s="466"/>
    </row>
    <row r="218" spans="1:16" x14ac:dyDescent="0.2">
      <c r="A218" s="141"/>
      <c r="B218" s="467"/>
      <c r="C218" s="468"/>
      <c r="E218" s="141"/>
      <c r="F218" s="141"/>
      <c r="M218" s="773"/>
      <c r="N218" s="466"/>
      <c r="O218" s="466"/>
      <c r="P218" s="466"/>
    </row>
    <row r="219" spans="1:16" x14ac:dyDescent="0.2">
      <c r="A219" s="141"/>
      <c r="B219" s="467"/>
      <c r="C219" s="468"/>
      <c r="E219" s="141"/>
      <c r="F219" s="141"/>
      <c r="M219" s="773"/>
      <c r="N219" s="466"/>
      <c r="O219" s="466"/>
      <c r="P219" s="466"/>
    </row>
    <row r="220" spans="1:16" x14ac:dyDescent="0.2">
      <c r="A220" s="141"/>
      <c r="B220" s="467"/>
      <c r="C220" s="468"/>
      <c r="E220" s="141"/>
      <c r="F220" s="141"/>
      <c r="M220" s="773"/>
      <c r="N220" s="466"/>
      <c r="O220" s="466"/>
      <c r="P220" s="466"/>
    </row>
    <row r="221" spans="1:16" x14ac:dyDescent="0.2">
      <c r="A221" s="141"/>
      <c r="B221" s="467"/>
      <c r="C221" s="468"/>
      <c r="E221" s="141"/>
      <c r="F221" s="141"/>
      <c r="M221" s="773"/>
      <c r="N221" s="466"/>
      <c r="O221" s="466"/>
      <c r="P221" s="466"/>
    </row>
    <row r="222" spans="1:16" x14ac:dyDescent="0.2">
      <c r="A222" s="141"/>
      <c r="B222" s="467"/>
      <c r="C222" s="468"/>
      <c r="E222" s="141"/>
      <c r="F222" s="141"/>
      <c r="M222" s="773"/>
      <c r="N222" s="466"/>
      <c r="O222" s="466"/>
      <c r="P222" s="466"/>
    </row>
    <row r="223" spans="1:16" x14ac:dyDescent="0.2">
      <c r="A223" s="141"/>
      <c r="B223" s="467"/>
      <c r="C223" s="468"/>
      <c r="E223" s="141"/>
      <c r="F223" s="141"/>
      <c r="M223" s="773"/>
      <c r="N223" s="466"/>
      <c r="O223" s="466"/>
      <c r="P223" s="466"/>
    </row>
    <row r="224" spans="1:16" x14ac:dyDescent="0.2">
      <c r="A224" s="141"/>
      <c r="B224" s="467"/>
      <c r="C224" s="468"/>
      <c r="E224" s="141"/>
      <c r="F224" s="141"/>
      <c r="M224" s="773"/>
      <c r="N224" s="466"/>
      <c r="O224" s="466"/>
      <c r="P224" s="466"/>
    </row>
    <row r="225" spans="1:16" x14ac:dyDescent="0.2">
      <c r="A225" s="141"/>
      <c r="B225" s="467"/>
      <c r="C225" s="468"/>
      <c r="E225" s="141"/>
      <c r="F225" s="141"/>
      <c r="M225" s="773"/>
      <c r="N225" s="466"/>
      <c r="O225" s="466"/>
      <c r="P225" s="466"/>
    </row>
    <row r="226" spans="1:16" x14ac:dyDescent="0.2">
      <c r="A226" s="141"/>
      <c r="B226" s="467"/>
      <c r="C226" s="468"/>
      <c r="E226" s="141"/>
      <c r="F226" s="141"/>
      <c r="M226" s="773"/>
      <c r="N226" s="466"/>
      <c r="O226" s="466"/>
      <c r="P226" s="466"/>
    </row>
    <row r="227" spans="1:16" x14ac:dyDescent="0.2">
      <c r="A227" s="141"/>
      <c r="B227" s="467"/>
      <c r="C227" s="468"/>
      <c r="E227" s="141"/>
      <c r="F227" s="141"/>
      <c r="M227" s="773"/>
      <c r="N227" s="466"/>
      <c r="O227" s="466"/>
      <c r="P227" s="466"/>
    </row>
    <row r="228" spans="1:16" x14ac:dyDescent="0.2">
      <c r="A228" s="141"/>
      <c r="B228" s="467"/>
      <c r="C228" s="468"/>
      <c r="E228" s="141"/>
      <c r="F228" s="141"/>
      <c r="M228" s="773"/>
      <c r="N228" s="466"/>
      <c r="O228" s="466"/>
      <c r="P228" s="466"/>
    </row>
    <row r="229" spans="1:16" x14ac:dyDescent="0.2">
      <c r="A229" s="141"/>
      <c r="B229" s="467"/>
      <c r="C229" s="468"/>
      <c r="E229" s="141"/>
      <c r="F229" s="141"/>
      <c r="M229" s="773"/>
      <c r="N229" s="466"/>
      <c r="O229" s="466"/>
      <c r="P229" s="466"/>
    </row>
    <row r="230" spans="1:16" x14ac:dyDescent="0.2">
      <c r="A230" s="141"/>
      <c r="B230" s="467"/>
      <c r="C230" s="468"/>
      <c r="E230" s="141"/>
      <c r="F230" s="141"/>
      <c r="M230" s="773"/>
      <c r="N230" s="466"/>
      <c r="O230" s="466"/>
      <c r="P230" s="466"/>
    </row>
    <row r="231" spans="1:16" x14ac:dyDescent="0.2">
      <c r="A231" s="141"/>
      <c r="B231" s="467"/>
      <c r="C231" s="468"/>
      <c r="E231" s="141"/>
      <c r="F231" s="141"/>
      <c r="M231" s="773"/>
      <c r="N231" s="466"/>
      <c r="O231" s="466"/>
      <c r="P231" s="466"/>
    </row>
    <row r="232" spans="1:16" x14ac:dyDescent="0.2">
      <c r="A232" s="141"/>
      <c r="B232" s="467"/>
      <c r="C232" s="468"/>
      <c r="E232" s="141"/>
      <c r="F232" s="141"/>
      <c r="M232" s="773"/>
      <c r="N232" s="466"/>
      <c r="O232" s="466"/>
      <c r="P232" s="466"/>
    </row>
    <row r="233" spans="1:16" x14ac:dyDescent="0.2">
      <c r="A233" s="141"/>
      <c r="B233" s="467"/>
      <c r="C233" s="468"/>
      <c r="E233" s="141"/>
      <c r="F233" s="141"/>
      <c r="M233" s="773"/>
      <c r="N233" s="466"/>
      <c r="O233" s="466"/>
      <c r="P233" s="466"/>
    </row>
    <row r="234" spans="1:16" x14ac:dyDescent="0.2">
      <c r="A234" s="141"/>
      <c r="B234" s="467"/>
      <c r="C234" s="468"/>
      <c r="E234" s="141"/>
      <c r="F234" s="141"/>
      <c r="M234" s="773"/>
      <c r="N234" s="466"/>
      <c r="O234" s="466"/>
      <c r="P234" s="466"/>
    </row>
    <row r="235" spans="1:16" x14ac:dyDescent="0.2">
      <c r="A235" s="141"/>
      <c r="B235" s="467"/>
      <c r="C235" s="468"/>
      <c r="E235" s="141"/>
      <c r="F235" s="141"/>
      <c r="M235" s="773"/>
      <c r="N235" s="466"/>
      <c r="O235" s="466"/>
      <c r="P235" s="466"/>
    </row>
    <row r="236" spans="1:16" x14ac:dyDescent="0.2">
      <c r="A236" s="141"/>
      <c r="B236" s="467"/>
      <c r="C236" s="468"/>
      <c r="E236" s="141"/>
      <c r="F236" s="141"/>
      <c r="M236" s="773"/>
      <c r="N236" s="466"/>
      <c r="O236" s="466"/>
      <c r="P236" s="466"/>
    </row>
    <row r="237" spans="1:16" x14ac:dyDescent="0.2">
      <c r="A237" s="141"/>
      <c r="B237" s="467"/>
      <c r="C237" s="468"/>
      <c r="E237" s="141"/>
      <c r="F237" s="141"/>
      <c r="M237" s="773"/>
      <c r="N237" s="466"/>
      <c r="O237" s="466"/>
      <c r="P237" s="466"/>
    </row>
    <row r="238" spans="1:16" x14ac:dyDescent="0.2">
      <c r="A238" s="141"/>
      <c r="B238" s="467"/>
      <c r="C238" s="468"/>
      <c r="E238" s="141"/>
      <c r="F238" s="141"/>
      <c r="M238" s="773"/>
      <c r="N238" s="466"/>
      <c r="O238" s="466"/>
      <c r="P238" s="466"/>
    </row>
    <row r="239" spans="1:16" x14ac:dyDescent="0.2">
      <c r="A239" s="141"/>
      <c r="B239" s="467"/>
      <c r="C239" s="468"/>
      <c r="E239" s="141"/>
      <c r="F239" s="141"/>
      <c r="M239" s="773"/>
      <c r="N239" s="466"/>
      <c r="O239" s="466"/>
      <c r="P239" s="466"/>
    </row>
    <row r="240" spans="1:16" x14ac:dyDescent="0.2">
      <c r="A240" s="141"/>
      <c r="B240" s="467"/>
      <c r="C240" s="468"/>
      <c r="E240" s="141"/>
      <c r="F240" s="141"/>
      <c r="M240" s="773"/>
      <c r="N240" s="466"/>
      <c r="O240" s="466"/>
      <c r="P240" s="466"/>
    </row>
    <row r="241" spans="1:16" x14ac:dyDescent="0.2">
      <c r="A241" s="141"/>
      <c r="B241" s="467"/>
      <c r="C241" s="468"/>
      <c r="E241" s="141"/>
      <c r="F241" s="141"/>
      <c r="M241" s="773"/>
      <c r="N241" s="466"/>
      <c r="O241" s="466"/>
      <c r="P241" s="466"/>
    </row>
    <row r="242" spans="1:16" x14ac:dyDescent="0.2">
      <c r="A242" s="141"/>
      <c r="B242" s="467"/>
      <c r="C242" s="468"/>
      <c r="E242" s="141"/>
      <c r="F242" s="141"/>
      <c r="M242" s="773"/>
      <c r="N242" s="466"/>
      <c r="O242" s="466"/>
      <c r="P242" s="466"/>
    </row>
    <row r="243" spans="1:16" x14ac:dyDescent="0.2">
      <c r="A243" s="141"/>
      <c r="B243" s="467"/>
      <c r="C243" s="468"/>
      <c r="E243" s="141"/>
      <c r="F243" s="141"/>
      <c r="M243" s="773"/>
      <c r="N243" s="466"/>
      <c r="O243" s="466"/>
      <c r="P243" s="466"/>
    </row>
    <row r="244" spans="1:16" x14ac:dyDescent="0.2">
      <c r="A244" s="141"/>
      <c r="B244" s="467"/>
      <c r="C244" s="468"/>
      <c r="E244" s="141"/>
      <c r="F244" s="141"/>
      <c r="M244" s="773"/>
      <c r="N244" s="466"/>
      <c r="O244" s="466"/>
      <c r="P244" s="466"/>
    </row>
    <row r="245" spans="1:16" x14ac:dyDescent="0.2">
      <c r="A245" s="141"/>
      <c r="B245" s="467"/>
      <c r="C245" s="468"/>
      <c r="E245" s="141"/>
      <c r="F245" s="141"/>
      <c r="M245" s="773"/>
      <c r="N245" s="466"/>
      <c r="O245" s="466"/>
      <c r="P245" s="466"/>
    </row>
    <row r="246" spans="1:16" x14ac:dyDescent="0.2">
      <c r="A246" s="141"/>
      <c r="B246" s="467"/>
      <c r="C246" s="468"/>
      <c r="E246" s="141"/>
      <c r="F246" s="141"/>
      <c r="M246" s="773"/>
      <c r="N246" s="466"/>
      <c r="O246" s="466"/>
      <c r="P246" s="466"/>
    </row>
    <row r="247" spans="1:16" x14ac:dyDescent="0.2">
      <c r="C247" s="470"/>
      <c r="E247" s="142"/>
      <c r="F247" s="142"/>
      <c r="M247" s="774"/>
      <c r="N247" s="466"/>
      <c r="O247" s="466"/>
      <c r="P247" s="466"/>
    </row>
    <row r="248" spans="1:16" x14ac:dyDescent="0.2">
      <c r="C248" s="470"/>
      <c r="E248" s="142"/>
      <c r="F248" s="142"/>
      <c r="M248" s="774"/>
      <c r="N248" s="466"/>
      <c r="O248" s="466"/>
      <c r="P248" s="466"/>
    </row>
    <row r="249" spans="1:16" x14ac:dyDescent="0.2">
      <c r="C249" s="470"/>
      <c r="E249" s="142"/>
      <c r="F249" s="142"/>
      <c r="M249" s="774"/>
      <c r="N249" s="466"/>
      <c r="O249" s="466"/>
      <c r="P249" s="466"/>
    </row>
    <row r="250" spans="1:16" x14ac:dyDescent="0.2">
      <c r="C250" s="470"/>
      <c r="E250" s="142"/>
      <c r="F250" s="142"/>
      <c r="M250" s="774"/>
      <c r="N250" s="466"/>
      <c r="O250" s="466"/>
      <c r="P250" s="466"/>
    </row>
    <row r="251" spans="1:16" x14ac:dyDescent="0.2">
      <c r="C251" s="470"/>
      <c r="E251" s="142"/>
      <c r="F251" s="142"/>
      <c r="M251" s="774"/>
      <c r="N251" s="466"/>
      <c r="O251" s="466"/>
      <c r="P251" s="466"/>
    </row>
    <row r="252" spans="1:16" x14ac:dyDescent="0.2">
      <c r="C252" s="470"/>
      <c r="E252" s="142"/>
      <c r="F252" s="142"/>
      <c r="M252" s="774"/>
      <c r="N252" s="466"/>
      <c r="O252" s="466"/>
      <c r="P252" s="466"/>
    </row>
    <row r="253" spans="1:16" x14ac:dyDescent="0.2">
      <c r="C253" s="470"/>
      <c r="E253" s="142"/>
      <c r="F253" s="142"/>
      <c r="M253" s="774"/>
      <c r="N253" s="466"/>
      <c r="O253" s="466"/>
      <c r="P253" s="466"/>
    </row>
    <row r="254" spans="1:16" x14ac:dyDescent="0.2">
      <c r="C254" s="470"/>
      <c r="E254" s="142"/>
      <c r="F254" s="142"/>
      <c r="M254" s="774"/>
      <c r="N254" s="466"/>
      <c r="O254" s="466"/>
      <c r="P254" s="466"/>
    </row>
    <row r="255" spans="1:16" x14ac:dyDescent="0.2">
      <c r="C255" s="470"/>
      <c r="E255" s="142"/>
      <c r="F255" s="142"/>
      <c r="M255" s="774"/>
      <c r="N255" s="466"/>
      <c r="O255" s="466"/>
      <c r="P255" s="466"/>
    </row>
    <row r="256" spans="1:16" x14ac:dyDescent="0.2">
      <c r="C256" s="470"/>
      <c r="E256" s="142"/>
      <c r="F256" s="142"/>
      <c r="M256" s="774"/>
      <c r="N256" s="466"/>
      <c r="O256" s="466"/>
      <c r="P256" s="466"/>
    </row>
    <row r="257" spans="3:16" x14ac:dyDescent="0.2">
      <c r="C257" s="470"/>
      <c r="E257" s="142"/>
      <c r="F257" s="142"/>
      <c r="M257" s="774"/>
      <c r="N257" s="466"/>
      <c r="O257" s="466"/>
      <c r="P257" s="466"/>
    </row>
    <row r="258" spans="3:16" x14ac:dyDescent="0.2">
      <c r="C258" s="470"/>
      <c r="E258" s="142"/>
      <c r="F258" s="142"/>
      <c r="M258" s="774"/>
      <c r="N258" s="466"/>
      <c r="O258" s="466"/>
      <c r="P258" s="466"/>
    </row>
    <row r="259" spans="3:16" x14ac:dyDescent="0.2">
      <c r="C259" s="470"/>
      <c r="E259" s="142"/>
      <c r="F259" s="142"/>
      <c r="M259" s="774"/>
      <c r="N259" s="466"/>
      <c r="O259" s="466"/>
      <c r="P259" s="466"/>
    </row>
    <row r="260" spans="3:16" x14ac:dyDescent="0.2">
      <c r="C260" s="470"/>
      <c r="E260" s="142"/>
      <c r="F260" s="142"/>
      <c r="M260" s="774"/>
      <c r="N260" s="466"/>
      <c r="O260" s="466"/>
      <c r="P260" s="466"/>
    </row>
    <row r="261" spans="3:16" x14ac:dyDescent="0.2">
      <c r="C261" s="470"/>
      <c r="E261" s="142"/>
      <c r="F261" s="142"/>
      <c r="M261" s="774"/>
      <c r="N261" s="466"/>
      <c r="O261" s="466"/>
      <c r="P261" s="466"/>
    </row>
    <row r="262" spans="3:16" x14ac:dyDescent="0.2">
      <c r="C262" s="470"/>
      <c r="E262" s="142"/>
      <c r="F262" s="142"/>
      <c r="M262" s="774"/>
      <c r="N262" s="466"/>
      <c r="O262" s="466"/>
      <c r="P262" s="466"/>
    </row>
    <row r="263" spans="3:16" x14ac:dyDescent="0.2">
      <c r="C263" s="470"/>
      <c r="E263" s="142"/>
      <c r="F263" s="142"/>
      <c r="M263" s="774"/>
      <c r="N263" s="466"/>
      <c r="O263" s="466"/>
      <c r="P263" s="466"/>
    </row>
    <row r="264" spans="3:16" x14ac:dyDescent="0.2">
      <c r="C264" s="470"/>
      <c r="E264" s="142"/>
      <c r="F264" s="142"/>
      <c r="M264" s="774"/>
      <c r="N264" s="466"/>
      <c r="O264" s="466"/>
      <c r="P264" s="466"/>
    </row>
    <row r="265" spans="3:16" x14ac:dyDescent="0.2">
      <c r="C265" s="470"/>
      <c r="E265" s="142"/>
      <c r="F265" s="142"/>
      <c r="M265" s="774"/>
      <c r="N265" s="466"/>
      <c r="O265" s="466"/>
      <c r="P265" s="466"/>
    </row>
    <row r="266" spans="3:16" x14ac:dyDescent="0.2">
      <c r="C266" s="470"/>
      <c r="E266" s="142"/>
      <c r="F266" s="142"/>
      <c r="M266" s="774"/>
      <c r="N266" s="466"/>
      <c r="O266" s="466"/>
      <c r="P266" s="466"/>
    </row>
    <row r="267" spans="3:16" x14ac:dyDescent="0.2">
      <c r="C267" s="470"/>
      <c r="E267" s="142"/>
      <c r="F267" s="142"/>
      <c r="M267" s="774"/>
      <c r="N267" s="466"/>
      <c r="O267" s="466"/>
      <c r="P267" s="466"/>
    </row>
    <row r="268" spans="3:16" x14ac:dyDescent="0.2">
      <c r="C268" s="470"/>
      <c r="E268" s="142"/>
      <c r="F268" s="142"/>
      <c r="M268" s="774"/>
      <c r="N268" s="466"/>
      <c r="O268" s="466"/>
      <c r="P268" s="466"/>
    </row>
    <row r="269" spans="3:16" x14ac:dyDescent="0.2">
      <c r="C269" s="470"/>
      <c r="E269" s="142"/>
      <c r="F269" s="142"/>
      <c r="M269" s="774"/>
      <c r="N269" s="466"/>
      <c r="O269" s="466"/>
      <c r="P269" s="466"/>
    </row>
    <row r="270" spans="3:16" x14ac:dyDescent="0.2">
      <c r="C270" s="470"/>
      <c r="E270" s="142"/>
      <c r="F270" s="142"/>
      <c r="M270" s="774"/>
      <c r="N270" s="466"/>
      <c r="O270" s="466"/>
      <c r="P270" s="466"/>
    </row>
    <row r="271" spans="3:16" x14ac:dyDescent="0.2">
      <c r="C271" s="470"/>
      <c r="E271" s="142"/>
      <c r="F271" s="142"/>
      <c r="M271" s="774"/>
      <c r="N271" s="466"/>
      <c r="O271" s="466"/>
      <c r="P271" s="466"/>
    </row>
    <row r="272" spans="3:16" x14ac:dyDescent="0.2">
      <c r="C272" s="470"/>
      <c r="E272" s="142"/>
      <c r="F272" s="142"/>
      <c r="M272" s="774"/>
      <c r="N272" s="466"/>
      <c r="O272" s="466"/>
      <c r="P272" s="466"/>
    </row>
    <row r="273" spans="3:16" x14ac:dyDescent="0.2">
      <c r="C273" s="470"/>
      <c r="E273" s="142"/>
      <c r="F273" s="142"/>
      <c r="M273" s="774"/>
      <c r="N273" s="466"/>
      <c r="O273" s="466"/>
      <c r="P273" s="466"/>
    </row>
    <row r="274" spans="3:16" x14ac:dyDescent="0.2">
      <c r="C274" s="470"/>
      <c r="E274" s="142"/>
      <c r="F274" s="142"/>
      <c r="M274" s="774"/>
      <c r="N274" s="466"/>
      <c r="O274" s="466"/>
      <c r="P274" s="466"/>
    </row>
    <row r="275" spans="3:16" x14ac:dyDescent="0.2">
      <c r="C275" s="470"/>
      <c r="E275" s="142"/>
      <c r="F275" s="142"/>
      <c r="M275" s="774"/>
      <c r="N275" s="466"/>
      <c r="O275" s="466"/>
      <c r="P275" s="466"/>
    </row>
    <row r="276" spans="3:16" x14ac:dyDescent="0.2">
      <c r="C276" s="470"/>
      <c r="E276" s="142"/>
      <c r="F276" s="142"/>
      <c r="M276" s="774"/>
      <c r="N276" s="466"/>
      <c r="O276" s="466"/>
      <c r="P276" s="466"/>
    </row>
    <row r="277" spans="3:16" x14ac:dyDescent="0.2">
      <c r="C277" s="470"/>
      <c r="E277" s="142"/>
      <c r="F277" s="142"/>
      <c r="M277" s="774"/>
      <c r="N277" s="466"/>
      <c r="O277" s="466"/>
      <c r="P277" s="466"/>
    </row>
    <row r="278" spans="3:16" x14ac:dyDescent="0.2">
      <c r="C278" s="470"/>
      <c r="E278" s="142"/>
      <c r="F278" s="142"/>
      <c r="M278" s="774"/>
      <c r="N278" s="466"/>
      <c r="O278" s="466"/>
      <c r="P278" s="466"/>
    </row>
    <row r="279" spans="3:16" x14ac:dyDescent="0.2">
      <c r="C279" s="470"/>
      <c r="E279" s="142"/>
      <c r="F279" s="142"/>
      <c r="M279" s="774"/>
      <c r="N279" s="466"/>
      <c r="O279" s="466"/>
      <c r="P279" s="466"/>
    </row>
    <row r="280" spans="3:16" x14ac:dyDescent="0.2">
      <c r="C280" s="470"/>
      <c r="E280" s="142"/>
      <c r="F280" s="142"/>
      <c r="M280" s="774"/>
      <c r="N280" s="466"/>
      <c r="O280" s="466"/>
      <c r="P280" s="466"/>
    </row>
    <row r="281" spans="3:16" x14ac:dyDescent="0.2">
      <c r="C281" s="470"/>
      <c r="E281" s="142"/>
      <c r="F281" s="142"/>
      <c r="M281" s="774"/>
      <c r="N281" s="466"/>
      <c r="O281" s="466"/>
      <c r="P281" s="466"/>
    </row>
    <row r="282" spans="3:16" x14ac:dyDescent="0.2">
      <c r="C282" s="470"/>
      <c r="E282" s="142"/>
      <c r="F282" s="142"/>
      <c r="M282" s="774"/>
      <c r="N282" s="466"/>
      <c r="O282" s="466"/>
      <c r="P282" s="466"/>
    </row>
    <row r="283" spans="3:16" x14ac:dyDescent="0.2">
      <c r="C283" s="470"/>
      <c r="E283" s="142"/>
      <c r="F283" s="142"/>
      <c r="M283" s="774"/>
      <c r="N283" s="466"/>
      <c r="O283" s="466"/>
      <c r="P283" s="466"/>
    </row>
    <row r="284" spans="3:16" x14ac:dyDescent="0.2">
      <c r="C284" s="470"/>
      <c r="E284" s="142"/>
      <c r="F284" s="142"/>
      <c r="M284" s="774"/>
      <c r="N284" s="466"/>
      <c r="O284" s="466"/>
      <c r="P284" s="466"/>
    </row>
    <row r="285" spans="3:16" x14ac:dyDescent="0.2">
      <c r="C285" s="470"/>
      <c r="E285" s="142"/>
      <c r="F285" s="142"/>
      <c r="M285" s="774"/>
      <c r="N285" s="466"/>
      <c r="O285" s="466"/>
      <c r="P285" s="466"/>
    </row>
    <row r="286" spans="3:16" x14ac:dyDescent="0.2">
      <c r="C286" s="470"/>
      <c r="E286" s="142"/>
      <c r="F286" s="142"/>
      <c r="M286" s="774"/>
      <c r="N286" s="466"/>
      <c r="O286" s="466"/>
      <c r="P286" s="466"/>
    </row>
    <row r="287" spans="3:16" x14ac:dyDescent="0.2">
      <c r="C287" s="470"/>
      <c r="E287" s="142"/>
      <c r="F287" s="142"/>
      <c r="M287" s="774"/>
      <c r="N287" s="466"/>
      <c r="O287" s="466"/>
      <c r="P287" s="466"/>
    </row>
    <row r="288" spans="3:16" x14ac:dyDescent="0.2">
      <c r="C288" s="470"/>
      <c r="E288" s="142"/>
      <c r="F288" s="142"/>
      <c r="M288" s="774"/>
      <c r="N288" s="466"/>
      <c r="O288" s="466"/>
      <c r="P288" s="466"/>
    </row>
    <row r="289" spans="3:16" x14ac:dyDescent="0.2">
      <c r="C289" s="470"/>
      <c r="E289" s="142"/>
      <c r="F289" s="142"/>
      <c r="M289" s="774"/>
      <c r="N289" s="466"/>
      <c r="O289" s="466"/>
      <c r="P289" s="466"/>
    </row>
    <row r="290" spans="3:16" x14ac:dyDescent="0.2">
      <c r="C290" s="470"/>
      <c r="E290" s="142"/>
      <c r="F290" s="142"/>
      <c r="M290" s="774"/>
      <c r="N290" s="466"/>
      <c r="O290" s="466"/>
      <c r="P290" s="466"/>
    </row>
    <row r="291" spans="3:16" x14ac:dyDescent="0.2">
      <c r="C291" s="470"/>
      <c r="E291" s="142"/>
      <c r="F291" s="142"/>
      <c r="M291" s="774"/>
      <c r="N291" s="466"/>
      <c r="O291" s="466"/>
      <c r="P291" s="466"/>
    </row>
    <row r="292" spans="3:16" x14ac:dyDescent="0.2">
      <c r="C292" s="470"/>
      <c r="E292" s="142"/>
      <c r="F292" s="142"/>
      <c r="M292" s="774"/>
      <c r="N292" s="466"/>
      <c r="O292" s="466"/>
      <c r="P292" s="466"/>
    </row>
    <row r="293" spans="3:16" x14ac:dyDescent="0.2">
      <c r="C293" s="470"/>
      <c r="E293" s="142"/>
      <c r="F293" s="142"/>
      <c r="M293" s="774"/>
      <c r="N293" s="466"/>
      <c r="O293" s="466"/>
      <c r="P293" s="466"/>
    </row>
    <row r="294" spans="3:16" x14ac:dyDescent="0.2">
      <c r="C294" s="470"/>
      <c r="E294" s="142"/>
      <c r="F294" s="142"/>
      <c r="M294" s="774"/>
      <c r="N294" s="466"/>
      <c r="O294" s="466"/>
      <c r="P294" s="466"/>
    </row>
    <row r="295" spans="3:16" x14ac:dyDescent="0.2">
      <c r="C295" s="470"/>
      <c r="E295" s="142"/>
      <c r="F295" s="142"/>
      <c r="M295" s="774"/>
      <c r="N295" s="466"/>
      <c r="O295" s="466"/>
      <c r="P295" s="466"/>
    </row>
    <row r="296" spans="3:16" x14ac:dyDescent="0.2">
      <c r="C296" s="470"/>
      <c r="E296" s="142"/>
      <c r="F296" s="142"/>
      <c r="M296" s="774"/>
      <c r="N296" s="466"/>
      <c r="O296" s="466"/>
      <c r="P296" s="466"/>
    </row>
    <row r="297" spans="3:16" x14ac:dyDescent="0.2">
      <c r="C297" s="470"/>
      <c r="E297" s="142"/>
      <c r="F297" s="142"/>
      <c r="M297" s="774"/>
      <c r="N297" s="466"/>
      <c r="O297" s="466"/>
      <c r="P297" s="466"/>
    </row>
    <row r="298" spans="3:16" x14ac:dyDescent="0.2">
      <c r="C298" s="470"/>
      <c r="E298" s="142"/>
      <c r="F298" s="142"/>
      <c r="M298" s="774"/>
      <c r="N298" s="466"/>
      <c r="O298" s="466"/>
      <c r="P298" s="466"/>
    </row>
    <row r="299" spans="3:16" x14ac:dyDescent="0.2">
      <c r="C299" s="470"/>
      <c r="E299" s="142"/>
      <c r="F299" s="142"/>
      <c r="M299" s="774"/>
      <c r="N299" s="466"/>
      <c r="O299" s="466"/>
      <c r="P299" s="466"/>
    </row>
    <row r="300" spans="3:16" x14ac:dyDescent="0.2">
      <c r="C300" s="470"/>
      <c r="E300" s="142"/>
      <c r="F300" s="142"/>
      <c r="M300" s="774"/>
      <c r="N300" s="466"/>
      <c r="O300" s="466"/>
      <c r="P300" s="466"/>
    </row>
    <row r="301" spans="3:16" x14ac:dyDescent="0.2">
      <c r="C301" s="470"/>
      <c r="E301" s="142"/>
      <c r="F301" s="142"/>
      <c r="M301" s="774"/>
      <c r="N301" s="466"/>
      <c r="O301" s="466"/>
      <c r="P301" s="466"/>
    </row>
    <row r="302" spans="3:16" x14ac:dyDescent="0.2">
      <c r="C302" s="470"/>
      <c r="E302" s="142"/>
      <c r="F302" s="142"/>
      <c r="M302" s="774"/>
      <c r="N302" s="466"/>
      <c r="O302" s="466"/>
      <c r="P302" s="466"/>
    </row>
    <row r="303" spans="3:16" x14ac:dyDescent="0.2">
      <c r="C303" s="470"/>
      <c r="E303" s="142"/>
      <c r="F303" s="142"/>
      <c r="M303" s="774"/>
      <c r="N303" s="466"/>
      <c r="O303" s="466"/>
      <c r="P303" s="466"/>
    </row>
    <row r="304" spans="3:16" x14ac:dyDescent="0.2">
      <c r="C304" s="470"/>
      <c r="E304" s="142"/>
      <c r="F304" s="142"/>
      <c r="M304" s="774"/>
      <c r="N304" s="466"/>
      <c r="O304" s="466"/>
      <c r="P304" s="466"/>
    </row>
    <row r="305" spans="3:16" x14ac:dyDescent="0.2">
      <c r="C305" s="470"/>
      <c r="E305" s="142"/>
      <c r="F305" s="142"/>
      <c r="M305" s="774"/>
      <c r="N305" s="466"/>
      <c r="O305" s="466"/>
      <c r="P305" s="466"/>
    </row>
    <row r="306" spans="3:16" x14ac:dyDescent="0.2">
      <c r="C306" s="470"/>
      <c r="E306" s="142"/>
      <c r="F306" s="142"/>
      <c r="M306" s="774"/>
      <c r="N306" s="466"/>
      <c r="O306" s="466"/>
      <c r="P306" s="466"/>
    </row>
    <row r="307" spans="3:16" x14ac:dyDescent="0.2">
      <c r="C307" s="470"/>
      <c r="E307" s="142"/>
      <c r="F307" s="142"/>
      <c r="M307" s="774"/>
      <c r="N307" s="466"/>
      <c r="O307" s="466"/>
      <c r="P307" s="466"/>
    </row>
    <row r="308" spans="3:16" x14ac:dyDescent="0.2">
      <c r="C308" s="470"/>
      <c r="E308" s="142"/>
      <c r="F308" s="142"/>
      <c r="M308" s="774"/>
      <c r="N308" s="466"/>
      <c r="O308" s="466"/>
      <c r="P308" s="466"/>
    </row>
    <row r="309" spans="3:16" x14ac:dyDescent="0.2">
      <c r="C309" s="470"/>
      <c r="E309" s="142"/>
      <c r="F309" s="142"/>
      <c r="M309" s="774"/>
      <c r="N309" s="466"/>
      <c r="O309" s="466"/>
      <c r="P309" s="466"/>
    </row>
    <row r="310" spans="3:16" x14ac:dyDescent="0.2">
      <c r="C310" s="470"/>
      <c r="E310" s="142"/>
      <c r="F310" s="142"/>
      <c r="M310" s="774"/>
      <c r="N310" s="466"/>
      <c r="O310" s="466"/>
      <c r="P310" s="466"/>
    </row>
    <row r="311" spans="3:16" x14ac:dyDescent="0.2">
      <c r="C311" s="470"/>
      <c r="E311" s="142"/>
      <c r="F311" s="142"/>
      <c r="M311" s="774"/>
      <c r="N311" s="466"/>
      <c r="O311" s="466"/>
      <c r="P311" s="466"/>
    </row>
    <row r="312" spans="3:16" x14ac:dyDescent="0.2">
      <c r="C312" s="470"/>
      <c r="E312" s="142"/>
      <c r="F312" s="142"/>
      <c r="M312" s="774"/>
      <c r="N312" s="466"/>
      <c r="O312" s="466"/>
      <c r="P312" s="466"/>
    </row>
    <row r="313" spans="3:16" x14ac:dyDescent="0.2">
      <c r="C313" s="470"/>
      <c r="E313" s="142"/>
      <c r="F313" s="142"/>
      <c r="M313" s="774"/>
      <c r="N313" s="466"/>
      <c r="O313" s="466"/>
      <c r="P313" s="466"/>
    </row>
    <row r="314" spans="3:16" x14ac:dyDescent="0.2">
      <c r="C314" s="470"/>
      <c r="E314" s="142"/>
      <c r="F314" s="142"/>
      <c r="M314" s="774"/>
      <c r="N314" s="466"/>
      <c r="O314" s="466"/>
      <c r="P314" s="466"/>
    </row>
    <row r="315" spans="3:16" x14ac:dyDescent="0.2">
      <c r="C315" s="470"/>
      <c r="E315" s="142"/>
      <c r="F315" s="142"/>
      <c r="M315" s="774"/>
      <c r="N315" s="466"/>
      <c r="O315" s="466"/>
      <c r="P315" s="466"/>
    </row>
    <row r="316" spans="3:16" x14ac:dyDescent="0.2">
      <c r="C316" s="470"/>
      <c r="E316" s="142"/>
      <c r="F316" s="142"/>
      <c r="M316" s="774"/>
      <c r="N316" s="466"/>
      <c r="O316" s="466"/>
      <c r="P316" s="466"/>
    </row>
    <row r="317" spans="3:16" x14ac:dyDescent="0.2">
      <c r="C317" s="470"/>
      <c r="E317" s="142"/>
      <c r="F317" s="142"/>
      <c r="M317" s="774"/>
      <c r="N317" s="466"/>
      <c r="O317" s="466"/>
      <c r="P317" s="466"/>
    </row>
    <row r="318" spans="3:16" x14ac:dyDescent="0.2">
      <c r="C318" s="470"/>
      <c r="E318" s="142"/>
      <c r="F318" s="142"/>
      <c r="M318" s="774"/>
      <c r="N318" s="466"/>
      <c r="O318" s="466"/>
      <c r="P318" s="466"/>
    </row>
    <row r="319" spans="3:16" x14ac:dyDescent="0.2">
      <c r="C319" s="470"/>
      <c r="E319" s="142"/>
      <c r="F319" s="142"/>
      <c r="M319" s="774"/>
      <c r="N319" s="466"/>
      <c r="O319" s="466"/>
      <c r="P319" s="466"/>
    </row>
    <row r="320" spans="3:16" x14ac:dyDescent="0.2">
      <c r="C320" s="470"/>
      <c r="E320" s="142"/>
      <c r="F320" s="142"/>
      <c r="M320" s="774"/>
      <c r="N320" s="466"/>
      <c r="O320" s="466"/>
      <c r="P320" s="466"/>
    </row>
    <row r="321" spans="3:16" x14ac:dyDescent="0.2">
      <c r="C321" s="470"/>
      <c r="E321" s="142"/>
      <c r="F321" s="142"/>
      <c r="M321" s="774"/>
      <c r="N321" s="466"/>
      <c r="O321" s="466"/>
      <c r="P321" s="466"/>
    </row>
    <row r="322" spans="3:16" x14ac:dyDescent="0.2">
      <c r="C322" s="470"/>
      <c r="E322" s="142"/>
      <c r="F322" s="142"/>
      <c r="M322" s="774"/>
      <c r="N322" s="466"/>
      <c r="O322" s="466"/>
      <c r="P322" s="466"/>
    </row>
    <row r="323" spans="3:16" x14ac:dyDescent="0.2">
      <c r="C323" s="470"/>
      <c r="E323" s="142"/>
      <c r="F323" s="142"/>
      <c r="M323" s="774"/>
      <c r="N323" s="466"/>
      <c r="O323" s="466"/>
      <c r="P323" s="466"/>
    </row>
    <row r="324" spans="3:16" x14ac:dyDescent="0.2">
      <c r="C324" s="470"/>
      <c r="E324" s="142"/>
      <c r="F324" s="142"/>
      <c r="M324" s="774"/>
      <c r="N324" s="466"/>
      <c r="O324" s="466"/>
      <c r="P324" s="466"/>
    </row>
    <row r="325" spans="3:16" x14ac:dyDescent="0.2">
      <c r="C325" s="470"/>
      <c r="E325" s="142"/>
      <c r="F325" s="142"/>
      <c r="M325" s="774"/>
      <c r="N325" s="466"/>
      <c r="O325" s="466"/>
      <c r="P325" s="466"/>
    </row>
    <row r="326" spans="3:16" x14ac:dyDescent="0.2">
      <c r="C326" s="470"/>
      <c r="E326" s="142"/>
      <c r="F326" s="142"/>
      <c r="M326" s="774"/>
      <c r="N326" s="466"/>
      <c r="O326" s="466"/>
      <c r="P326" s="466"/>
    </row>
    <row r="327" spans="3:16" x14ac:dyDescent="0.2">
      <c r="C327" s="470"/>
      <c r="E327" s="142"/>
      <c r="F327" s="142"/>
      <c r="M327" s="774"/>
      <c r="N327" s="466"/>
      <c r="O327" s="466"/>
      <c r="P327" s="466"/>
    </row>
    <row r="328" spans="3:16" x14ac:dyDescent="0.2">
      <c r="C328" s="470"/>
      <c r="E328" s="142"/>
      <c r="F328" s="142"/>
      <c r="M328" s="774"/>
      <c r="N328" s="466"/>
      <c r="O328" s="466"/>
      <c r="P328" s="466"/>
    </row>
    <row r="329" spans="3:16" x14ac:dyDescent="0.2">
      <c r="C329" s="470"/>
      <c r="E329" s="142"/>
      <c r="F329" s="142"/>
      <c r="M329" s="774"/>
      <c r="N329" s="466"/>
      <c r="O329" s="466"/>
      <c r="P329" s="466"/>
    </row>
    <row r="330" spans="3:16" x14ac:dyDescent="0.2">
      <c r="C330" s="470"/>
      <c r="E330" s="142"/>
      <c r="F330" s="142"/>
      <c r="M330" s="774"/>
      <c r="N330" s="466"/>
      <c r="O330" s="466"/>
      <c r="P330" s="466"/>
    </row>
    <row r="331" spans="3:16" x14ac:dyDescent="0.2">
      <c r="C331" s="470"/>
      <c r="E331" s="142"/>
      <c r="F331" s="142"/>
      <c r="M331" s="774"/>
      <c r="N331" s="466"/>
      <c r="O331" s="466"/>
      <c r="P331" s="466"/>
    </row>
    <row r="332" spans="3:16" x14ac:dyDescent="0.2">
      <c r="C332" s="470"/>
      <c r="E332" s="142"/>
      <c r="F332" s="142"/>
      <c r="M332" s="774"/>
      <c r="N332" s="466"/>
      <c r="O332" s="466"/>
      <c r="P332" s="466"/>
    </row>
    <row r="333" spans="3:16" x14ac:dyDescent="0.2">
      <c r="C333" s="470"/>
      <c r="E333" s="142"/>
      <c r="F333" s="142"/>
      <c r="M333" s="774"/>
      <c r="N333" s="466"/>
      <c r="O333" s="466"/>
      <c r="P333" s="466"/>
    </row>
    <row r="334" spans="3:16" x14ac:dyDescent="0.2">
      <c r="C334" s="470"/>
      <c r="E334" s="142"/>
      <c r="F334" s="142"/>
      <c r="M334" s="774"/>
      <c r="N334" s="466"/>
      <c r="O334" s="466"/>
      <c r="P334" s="466"/>
    </row>
    <row r="335" spans="3:16" x14ac:dyDescent="0.2">
      <c r="C335" s="470"/>
      <c r="E335" s="142"/>
      <c r="F335" s="142"/>
      <c r="M335" s="774"/>
      <c r="N335" s="466"/>
      <c r="O335" s="466"/>
      <c r="P335" s="466"/>
    </row>
    <row r="336" spans="3:16" x14ac:dyDescent="0.2">
      <c r="C336" s="470"/>
      <c r="E336" s="142"/>
      <c r="F336" s="142"/>
      <c r="M336" s="774"/>
      <c r="N336" s="466"/>
      <c r="O336" s="466"/>
      <c r="P336" s="466"/>
    </row>
    <row r="337" spans="3:16" x14ac:dyDescent="0.2">
      <c r="C337" s="470"/>
      <c r="E337" s="142"/>
      <c r="F337" s="142"/>
      <c r="M337" s="774"/>
      <c r="N337" s="466"/>
      <c r="O337" s="466"/>
      <c r="P337" s="466"/>
    </row>
    <row r="338" spans="3:16" x14ac:dyDescent="0.2">
      <c r="C338" s="470"/>
      <c r="E338" s="142"/>
      <c r="F338" s="142"/>
      <c r="M338" s="774"/>
      <c r="N338" s="466"/>
      <c r="O338" s="466"/>
      <c r="P338" s="466"/>
    </row>
    <row r="339" spans="3:16" x14ac:dyDescent="0.2">
      <c r="C339" s="470"/>
      <c r="E339" s="142"/>
      <c r="F339" s="142"/>
      <c r="M339" s="774"/>
      <c r="N339" s="466"/>
      <c r="O339" s="466"/>
      <c r="P339" s="466"/>
    </row>
    <row r="340" spans="3:16" x14ac:dyDescent="0.2">
      <c r="C340" s="470"/>
      <c r="E340" s="142"/>
      <c r="F340" s="142"/>
      <c r="M340" s="774"/>
      <c r="N340" s="466"/>
      <c r="O340" s="466"/>
      <c r="P340" s="466"/>
    </row>
    <row r="341" spans="3:16" x14ac:dyDescent="0.2">
      <c r="C341" s="470"/>
      <c r="E341" s="142"/>
      <c r="F341" s="142"/>
      <c r="M341" s="774"/>
      <c r="N341" s="466"/>
      <c r="O341" s="466"/>
      <c r="P341" s="466"/>
    </row>
    <row r="342" spans="3:16" x14ac:dyDescent="0.2">
      <c r="C342" s="470"/>
      <c r="E342" s="142"/>
      <c r="F342" s="142"/>
      <c r="M342" s="774"/>
      <c r="N342" s="466"/>
      <c r="O342" s="466"/>
      <c r="P342" s="466"/>
    </row>
    <row r="343" spans="3:16" x14ac:dyDescent="0.2">
      <c r="C343" s="470"/>
      <c r="E343" s="142"/>
      <c r="F343" s="142"/>
      <c r="M343" s="774"/>
      <c r="N343" s="466"/>
      <c r="O343" s="466"/>
      <c r="P343" s="466"/>
    </row>
    <row r="344" spans="3:16" x14ac:dyDescent="0.2">
      <c r="C344" s="470"/>
      <c r="E344" s="142"/>
      <c r="F344" s="142"/>
      <c r="M344" s="774"/>
      <c r="N344" s="466"/>
      <c r="O344" s="466"/>
      <c r="P344" s="466"/>
    </row>
    <row r="345" spans="3:16" x14ac:dyDescent="0.2">
      <c r="C345" s="470"/>
      <c r="E345" s="142"/>
      <c r="F345" s="142"/>
      <c r="M345" s="774"/>
      <c r="N345" s="466"/>
      <c r="O345" s="466"/>
      <c r="P345" s="466"/>
    </row>
    <row r="346" spans="3:16" x14ac:dyDescent="0.2">
      <c r="C346" s="470"/>
      <c r="E346" s="142"/>
      <c r="F346" s="142"/>
      <c r="M346" s="774"/>
      <c r="N346" s="466"/>
      <c r="O346" s="466"/>
      <c r="P346" s="466"/>
    </row>
    <row r="347" spans="3:16" x14ac:dyDescent="0.2">
      <c r="C347" s="470"/>
      <c r="E347" s="142"/>
      <c r="F347" s="142"/>
      <c r="M347" s="774"/>
      <c r="N347" s="466"/>
      <c r="O347" s="466"/>
      <c r="P347" s="466"/>
    </row>
    <row r="348" spans="3:16" x14ac:dyDescent="0.2">
      <c r="C348" s="470"/>
      <c r="E348" s="142"/>
      <c r="F348" s="142"/>
      <c r="M348" s="774"/>
      <c r="N348" s="466"/>
      <c r="O348" s="466"/>
      <c r="P348" s="466"/>
    </row>
    <row r="349" spans="3:16" x14ac:dyDescent="0.2">
      <c r="C349" s="470"/>
      <c r="E349" s="142"/>
      <c r="F349" s="142"/>
      <c r="M349" s="774"/>
      <c r="N349" s="466"/>
      <c r="O349" s="466"/>
      <c r="P349" s="466"/>
    </row>
    <row r="350" spans="3:16" x14ac:dyDescent="0.2">
      <c r="C350" s="470"/>
      <c r="E350" s="142"/>
      <c r="F350" s="142"/>
      <c r="M350" s="774"/>
      <c r="N350" s="466"/>
      <c r="O350" s="466"/>
      <c r="P350" s="466"/>
    </row>
    <row r="351" spans="3:16" x14ac:dyDescent="0.2">
      <c r="C351" s="470"/>
      <c r="E351" s="142"/>
      <c r="F351" s="142"/>
      <c r="M351" s="774"/>
      <c r="N351" s="466"/>
      <c r="O351" s="466"/>
      <c r="P351" s="466"/>
    </row>
    <row r="352" spans="3:16" x14ac:dyDescent="0.2">
      <c r="C352" s="470"/>
      <c r="E352" s="142"/>
      <c r="F352" s="142"/>
      <c r="M352" s="774"/>
      <c r="N352" s="466"/>
      <c r="O352" s="466"/>
      <c r="P352" s="466"/>
    </row>
    <row r="353" spans="3:16" x14ac:dyDescent="0.2">
      <c r="C353" s="470"/>
      <c r="E353" s="142"/>
      <c r="F353" s="142"/>
      <c r="M353" s="774"/>
      <c r="N353" s="466"/>
      <c r="O353" s="466"/>
      <c r="P353" s="466"/>
    </row>
    <row r="354" spans="3:16" x14ac:dyDescent="0.2">
      <c r="C354" s="470"/>
      <c r="E354" s="142"/>
      <c r="F354" s="142"/>
      <c r="M354" s="774"/>
      <c r="N354" s="466"/>
      <c r="O354" s="466"/>
      <c r="P354" s="466"/>
    </row>
    <row r="355" spans="3:16" x14ac:dyDescent="0.2">
      <c r="C355" s="470"/>
      <c r="E355" s="142"/>
      <c r="F355" s="142"/>
      <c r="M355" s="774"/>
      <c r="N355" s="466"/>
      <c r="O355" s="466"/>
      <c r="P355" s="466"/>
    </row>
    <row r="356" spans="3:16" x14ac:dyDescent="0.2">
      <c r="C356" s="470"/>
      <c r="E356" s="142"/>
      <c r="F356" s="142"/>
      <c r="M356" s="774"/>
      <c r="N356" s="466"/>
      <c r="O356" s="466"/>
      <c r="P356" s="466"/>
    </row>
    <row r="357" spans="3:16" x14ac:dyDescent="0.2">
      <c r="C357" s="470"/>
      <c r="E357" s="142"/>
      <c r="F357" s="142"/>
      <c r="M357" s="774"/>
      <c r="N357" s="466"/>
      <c r="O357" s="466"/>
      <c r="P357" s="466"/>
    </row>
    <row r="358" spans="3:16" x14ac:dyDescent="0.2">
      <c r="C358" s="470"/>
      <c r="E358" s="142"/>
      <c r="F358" s="142"/>
      <c r="M358" s="774"/>
      <c r="N358" s="466"/>
      <c r="O358" s="466"/>
      <c r="P358" s="466"/>
    </row>
    <row r="359" spans="3:16" x14ac:dyDescent="0.2">
      <c r="C359" s="470"/>
      <c r="E359" s="142"/>
      <c r="F359" s="142"/>
      <c r="M359" s="774"/>
      <c r="N359" s="466"/>
      <c r="O359" s="466"/>
      <c r="P359" s="466"/>
    </row>
    <row r="360" spans="3:16" x14ac:dyDescent="0.2">
      <c r="C360" s="470"/>
      <c r="E360" s="142"/>
      <c r="F360" s="142"/>
      <c r="M360" s="774"/>
      <c r="N360" s="466"/>
      <c r="O360" s="466"/>
      <c r="P360" s="466"/>
    </row>
    <row r="361" spans="3:16" x14ac:dyDescent="0.2">
      <c r="C361" s="470"/>
      <c r="E361" s="142"/>
      <c r="F361" s="142"/>
      <c r="M361" s="774"/>
      <c r="N361" s="466"/>
      <c r="O361" s="466"/>
      <c r="P361" s="466"/>
    </row>
    <row r="362" spans="3:16" x14ac:dyDescent="0.2">
      <c r="C362" s="470"/>
      <c r="E362" s="142"/>
      <c r="F362" s="142"/>
      <c r="M362" s="774"/>
      <c r="N362" s="466"/>
      <c r="O362" s="466"/>
      <c r="P362" s="466"/>
    </row>
    <row r="363" spans="3:16" x14ac:dyDescent="0.2">
      <c r="C363" s="470"/>
      <c r="E363" s="142"/>
      <c r="F363" s="142"/>
      <c r="M363" s="774"/>
      <c r="N363" s="466"/>
      <c r="O363" s="466"/>
      <c r="P363" s="466"/>
    </row>
    <row r="364" spans="3:16" x14ac:dyDescent="0.2">
      <c r="C364" s="470"/>
      <c r="E364" s="142"/>
      <c r="F364" s="142"/>
      <c r="M364" s="774"/>
      <c r="N364" s="466"/>
      <c r="O364" s="466"/>
      <c r="P364" s="466"/>
    </row>
    <row r="365" spans="3:16" x14ac:dyDescent="0.2">
      <c r="C365" s="470"/>
      <c r="E365" s="142"/>
      <c r="F365" s="142"/>
      <c r="M365" s="774"/>
      <c r="N365" s="466"/>
      <c r="O365" s="466"/>
      <c r="P365" s="466"/>
    </row>
    <row r="366" spans="3:16" x14ac:dyDescent="0.2">
      <c r="C366" s="470"/>
      <c r="E366" s="142"/>
      <c r="F366" s="142"/>
      <c r="M366" s="774"/>
      <c r="N366" s="466"/>
      <c r="O366" s="466"/>
      <c r="P366" s="466"/>
    </row>
    <row r="367" spans="3:16" x14ac:dyDescent="0.2">
      <c r="C367" s="470"/>
      <c r="E367" s="142"/>
      <c r="F367" s="142"/>
      <c r="M367" s="774"/>
      <c r="N367" s="466"/>
      <c r="O367" s="466"/>
      <c r="P367" s="466"/>
    </row>
    <row r="368" spans="3:16" x14ac:dyDescent="0.2">
      <c r="C368" s="470"/>
      <c r="E368" s="142"/>
      <c r="F368" s="142"/>
      <c r="M368" s="774"/>
      <c r="N368" s="466"/>
      <c r="O368" s="466"/>
      <c r="P368" s="466"/>
    </row>
    <row r="369" spans="3:16" x14ac:dyDescent="0.2">
      <c r="C369" s="470"/>
      <c r="E369" s="142"/>
      <c r="F369" s="142"/>
      <c r="M369" s="774"/>
      <c r="N369" s="466"/>
      <c r="O369" s="466"/>
      <c r="P369" s="466"/>
    </row>
    <row r="370" spans="3:16" x14ac:dyDescent="0.2">
      <c r="C370" s="470"/>
      <c r="E370" s="142"/>
      <c r="F370" s="142"/>
      <c r="M370" s="774"/>
      <c r="N370" s="466"/>
      <c r="O370" s="466"/>
      <c r="P370" s="466"/>
    </row>
    <row r="371" spans="3:16" x14ac:dyDescent="0.2">
      <c r="C371" s="470"/>
      <c r="E371" s="142"/>
      <c r="F371" s="142"/>
      <c r="M371" s="774"/>
      <c r="N371" s="466"/>
      <c r="O371" s="466"/>
      <c r="P371" s="466"/>
    </row>
    <row r="372" spans="3:16" x14ac:dyDescent="0.2">
      <c r="C372" s="470"/>
      <c r="E372" s="142"/>
      <c r="F372" s="142"/>
      <c r="M372" s="774"/>
      <c r="N372" s="466"/>
      <c r="O372" s="466"/>
      <c r="P372" s="466"/>
    </row>
    <row r="373" spans="3:16" x14ac:dyDescent="0.2">
      <c r="C373" s="470"/>
      <c r="E373" s="142"/>
      <c r="F373" s="142"/>
      <c r="M373" s="774"/>
      <c r="N373" s="466"/>
      <c r="O373" s="466"/>
      <c r="P373" s="466"/>
    </row>
    <row r="374" spans="3:16" x14ac:dyDescent="0.2">
      <c r="C374" s="470"/>
      <c r="E374" s="142"/>
      <c r="F374" s="142"/>
      <c r="M374" s="774"/>
      <c r="N374" s="466"/>
      <c r="O374" s="466"/>
      <c r="P374" s="466"/>
    </row>
    <row r="375" spans="3:16" x14ac:dyDescent="0.2">
      <c r="C375" s="470"/>
      <c r="E375" s="142"/>
      <c r="F375" s="142"/>
      <c r="M375" s="774"/>
      <c r="N375" s="466"/>
      <c r="O375" s="466"/>
      <c r="P375" s="466"/>
    </row>
    <row r="376" spans="3:16" x14ac:dyDescent="0.2">
      <c r="C376" s="470"/>
      <c r="E376" s="142"/>
      <c r="F376" s="142"/>
      <c r="M376" s="774"/>
      <c r="N376" s="466"/>
      <c r="O376" s="466"/>
      <c r="P376" s="466"/>
    </row>
    <row r="377" spans="3:16" x14ac:dyDescent="0.2">
      <c r="C377" s="470"/>
      <c r="E377" s="142"/>
      <c r="F377" s="142"/>
      <c r="M377" s="774"/>
      <c r="N377" s="466"/>
      <c r="O377" s="466"/>
      <c r="P377" s="466"/>
    </row>
    <row r="378" spans="3:16" x14ac:dyDescent="0.2">
      <c r="C378" s="470"/>
      <c r="E378" s="142"/>
      <c r="F378" s="142"/>
      <c r="M378" s="774"/>
      <c r="N378" s="466"/>
      <c r="O378" s="466"/>
      <c r="P378" s="466"/>
    </row>
    <row r="379" spans="3:16" x14ac:dyDescent="0.2">
      <c r="C379" s="470"/>
      <c r="E379" s="142"/>
      <c r="F379" s="142"/>
      <c r="M379" s="774"/>
      <c r="N379" s="466"/>
      <c r="O379" s="466"/>
      <c r="P379" s="466"/>
    </row>
    <row r="380" spans="3:16" x14ac:dyDescent="0.2">
      <c r="C380" s="470"/>
      <c r="E380" s="142"/>
      <c r="F380" s="142"/>
      <c r="M380" s="774"/>
      <c r="N380" s="466"/>
      <c r="O380" s="466"/>
      <c r="P380" s="466"/>
    </row>
    <row r="381" spans="3:16" x14ac:dyDescent="0.2">
      <c r="C381" s="470"/>
      <c r="E381" s="142"/>
      <c r="F381" s="142"/>
      <c r="M381" s="774"/>
      <c r="N381" s="466"/>
      <c r="O381" s="466"/>
      <c r="P381" s="466"/>
    </row>
    <row r="382" spans="3:16" x14ac:dyDescent="0.2">
      <c r="C382" s="470"/>
      <c r="E382" s="142"/>
      <c r="F382" s="142"/>
      <c r="M382" s="774"/>
      <c r="N382" s="466"/>
      <c r="O382" s="466"/>
      <c r="P382" s="466"/>
    </row>
    <row r="383" spans="3:16" x14ac:dyDescent="0.2">
      <c r="C383" s="470"/>
      <c r="E383" s="142"/>
      <c r="F383" s="142"/>
      <c r="M383" s="774"/>
      <c r="N383" s="466"/>
      <c r="O383" s="466"/>
      <c r="P383" s="466"/>
    </row>
    <row r="384" spans="3:16" x14ac:dyDescent="0.2">
      <c r="C384" s="470"/>
      <c r="E384" s="142"/>
      <c r="F384" s="142"/>
      <c r="M384" s="774"/>
      <c r="N384" s="466"/>
      <c r="O384" s="466"/>
      <c r="P384" s="466"/>
    </row>
    <row r="385" spans="3:16" x14ac:dyDescent="0.2">
      <c r="C385" s="470"/>
      <c r="E385" s="142"/>
      <c r="F385" s="142"/>
      <c r="M385" s="774"/>
      <c r="N385" s="466"/>
      <c r="O385" s="466"/>
      <c r="P385" s="466"/>
    </row>
    <row r="386" spans="3:16" x14ac:dyDescent="0.2">
      <c r="C386" s="470"/>
      <c r="E386" s="142"/>
      <c r="F386" s="142"/>
      <c r="M386" s="774"/>
      <c r="N386" s="466"/>
      <c r="O386" s="466"/>
      <c r="P386" s="466"/>
    </row>
    <row r="387" spans="3:16" x14ac:dyDescent="0.2">
      <c r="C387" s="470"/>
      <c r="E387" s="142"/>
      <c r="F387" s="142"/>
      <c r="M387" s="774"/>
      <c r="N387" s="466"/>
      <c r="O387" s="466"/>
      <c r="P387" s="466"/>
    </row>
    <row r="388" spans="3:16" x14ac:dyDescent="0.2">
      <c r="C388" s="470"/>
      <c r="E388" s="142"/>
      <c r="F388" s="142"/>
      <c r="M388" s="774"/>
      <c r="N388" s="466"/>
      <c r="O388" s="466"/>
      <c r="P388" s="466"/>
    </row>
    <row r="389" spans="3:16" x14ac:dyDescent="0.2">
      <c r="C389" s="470"/>
      <c r="E389" s="142"/>
      <c r="F389" s="142"/>
      <c r="M389" s="774"/>
      <c r="N389" s="466"/>
      <c r="O389" s="466"/>
      <c r="P389" s="466"/>
    </row>
    <row r="390" spans="3:16" x14ac:dyDescent="0.2">
      <c r="C390" s="470"/>
      <c r="E390" s="142"/>
      <c r="F390" s="142"/>
      <c r="M390" s="774"/>
      <c r="N390" s="466"/>
      <c r="O390" s="466"/>
      <c r="P390" s="466"/>
    </row>
    <row r="391" spans="3:16" x14ac:dyDescent="0.2">
      <c r="C391" s="470"/>
      <c r="E391" s="142"/>
      <c r="F391" s="142"/>
      <c r="M391" s="774"/>
      <c r="N391" s="466"/>
      <c r="O391" s="466"/>
      <c r="P391" s="466"/>
    </row>
    <row r="392" spans="3:16" x14ac:dyDescent="0.2">
      <c r="C392" s="470"/>
      <c r="E392" s="142"/>
      <c r="F392" s="142"/>
      <c r="M392" s="774"/>
      <c r="N392" s="466"/>
      <c r="O392" s="466"/>
      <c r="P392" s="466"/>
    </row>
    <row r="393" spans="3:16" x14ac:dyDescent="0.2">
      <c r="C393" s="470"/>
      <c r="E393" s="142"/>
      <c r="F393" s="142"/>
      <c r="M393" s="774"/>
      <c r="N393" s="466"/>
      <c r="O393" s="466"/>
      <c r="P393" s="466"/>
    </row>
    <row r="394" spans="3:16" x14ac:dyDescent="0.2">
      <c r="C394" s="470"/>
      <c r="E394" s="142"/>
      <c r="F394" s="142"/>
      <c r="M394" s="774"/>
      <c r="N394" s="466"/>
      <c r="O394" s="466"/>
      <c r="P394" s="466"/>
    </row>
    <row r="395" spans="3:16" x14ac:dyDescent="0.2">
      <c r="C395" s="470"/>
      <c r="E395" s="142"/>
      <c r="F395" s="142"/>
      <c r="M395" s="774"/>
      <c r="N395" s="466"/>
      <c r="O395" s="466"/>
      <c r="P395" s="466"/>
    </row>
    <row r="396" spans="3:16" x14ac:dyDescent="0.2">
      <c r="C396" s="470"/>
      <c r="E396" s="142"/>
      <c r="F396" s="142"/>
      <c r="M396" s="774"/>
      <c r="N396" s="466"/>
      <c r="O396" s="466"/>
      <c r="P396" s="466"/>
    </row>
    <row r="397" spans="3:16" x14ac:dyDescent="0.2">
      <c r="C397" s="470"/>
      <c r="E397" s="142"/>
      <c r="F397" s="142"/>
      <c r="M397" s="774"/>
      <c r="N397" s="466"/>
      <c r="O397" s="466"/>
      <c r="P397" s="466"/>
    </row>
    <row r="398" spans="3:16" x14ac:dyDescent="0.2">
      <c r="C398" s="470"/>
      <c r="E398" s="142"/>
      <c r="F398" s="142"/>
      <c r="M398" s="774"/>
      <c r="N398" s="466"/>
      <c r="O398" s="466"/>
      <c r="P398" s="466"/>
    </row>
    <row r="399" spans="3:16" x14ac:dyDescent="0.2">
      <c r="C399" s="470"/>
      <c r="E399" s="142"/>
      <c r="F399" s="142"/>
      <c r="M399" s="774"/>
      <c r="N399" s="466"/>
      <c r="O399" s="466"/>
      <c r="P399" s="466"/>
    </row>
    <row r="400" spans="3:16" x14ac:dyDescent="0.2">
      <c r="C400" s="470"/>
      <c r="E400" s="142"/>
      <c r="F400" s="142"/>
      <c r="M400" s="774"/>
      <c r="N400" s="466"/>
      <c r="O400" s="466"/>
      <c r="P400" s="466"/>
    </row>
    <row r="401" spans="3:16" x14ac:dyDescent="0.2">
      <c r="C401" s="470"/>
      <c r="E401" s="142"/>
      <c r="F401" s="142"/>
      <c r="M401" s="774"/>
      <c r="N401" s="466"/>
      <c r="O401" s="466"/>
      <c r="P401" s="466"/>
    </row>
    <row r="402" spans="3:16" x14ac:dyDescent="0.2">
      <c r="C402" s="470"/>
      <c r="E402" s="142"/>
      <c r="F402" s="142"/>
      <c r="M402" s="774"/>
      <c r="N402" s="466"/>
      <c r="O402" s="466"/>
      <c r="P402" s="466"/>
    </row>
    <row r="403" spans="3:16" x14ac:dyDescent="0.2">
      <c r="C403" s="470"/>
      <c r="E403" s="142"/>
      <c r="F403" s="142"/>
      <c r="M403" s="774"/>
      <c r="N403" s="466"/>
      <c r="O403" s="466"/>
      <c r="P403" s="466"/>
    </row>
    <row r="404" spans="3:16" x14ac:dyDescent="0.2">
      <c r="C404" s="470"/>
      <c r="E404" s="142"/>
      <c r="F404" s="142"/>
      <c r="M404" s="774"/>
      <c r="N404" s="466"/>
      <c r="O404" s="466"/>
      <c r="P404" s="466"/>
    </row>
    <row r="405" spans="3:16" x14ac:dyDescent="0.2">
      <c r="C405" s="470"/>
      <c r="E405" s="142"/>
      <c r="F405" s="142"/>
      <c r="M405" s="774"/>
      <c r="N405" s="466"/>
      <c r="O405" s="466"/>
      <c r="P405" s="466"/>
    </row>
    <row r="406" spans="3:16" x14ac:dyDescent="0.2">
      <c r="C406" s="470"/>
      <c r="E406" s="142"/>
      <c r="F406" s="142"/>
      <c r="M406" s="774"/>
      <c r="N406" s="466"/>
      <c r="O406" s="466"/>
      <c r="P406" s="466"/>
    </row>
    <row r="407" spans="3:16" x14ac:dyDescent="0.2">
      <c r="C407" s="470"/>
      <c r="E407" s="142"/>
      <c r="F407" s="142"/>
      <c r="M407" s="774"/>
      <c r="N407" s="466"/>
      <c r="O407" s="466"/>
      <c r="P407" s="466"/>
    </row>
    <row r="408" spans="3:16" x14ac:dyDescent="0.2">
      <c r="C408" s="470"/>
      <c r="E408" s="142"/>
      <c r="F408" s="142"/>
      <c r="M408" s="774"/>
      <c r="N408" s="466"/>
      <c r="O408" s="466"/>
      <c r="P408" s="466"/>
    </row>
    <row r="409" spans="3:16" x14ac:dyDescent="0.2">
      <c r="C409" s="470"/>
      <c r="E409" s="142"/>
      <c r="F409" s="142"/>
      <c r="M409" s="774"/>
      <c r="N409" s="466"/>
      <c r="O409" s="466"/>
      <c r="P409" s="466"/>
    </row>
    <row r="410" spans="3:16" x14ac:dyDescent="0.2">
      <c r="C410" s="470"/>
      <c r="E410" s="142"/>
      <c r="F410" s="142"/>
      <c r="M410" s="774"/>
      <c r="N410" s="466"/>
      <c r="O410" s="466"/>
      <c r="P410" s="466"/>
    </row>
    <row r="411" spans="3:16" x14ac:dyDescent="0.2">
      <c r="C411" s="470"/>
      <c r="E411" s="142"/>
      <c r="F411" s="142"/>
      <c r="M411" s="774"/>
      <c r="N411" s="466"/>
      <c r="O411" s="466"/>
      <c r="P411" s="466"/>
    </row>
    <row r="412" spans="3:16" x14ac:dyDescent="0.2">
      <c r="C412" s="470"/>
      <c r="E412" s="142"/>
      <c r="F412" s="142"/>
      <c r="M412" s="774"/>
      <c r="N412" s="466"/>
      <c r="O412" s="466"/>
      <c r="P412" s="466"/>
    </row>
    <row r="413" spans="3:16" x14ac:dyDescent="0.2">
      <c r="C413" s="470"/>
      <c r="E413" s="142"/>
      <c r="F413" s="142"/>
      <c r="M413" s="774"/>
      <c r="N413" s="466"/>
      <c r="O413" s="466"/>
      <c r="P413" s="466"/>
    </row>
    <row r="414" spans="3:16" x14ac:dyDescent="0.2">
      <c r="C414" s="470"/>
      <c r="E414" s="142"/>
      <c r="F414" s="142"/>
      <c r="M414" s="774"/>
      <c r="N414" s="466"/>
      <c r="O414" s="466"/>
      <c r="P414" s="466"/>
    </row>
    <row r="415" spans="3:16" x14ac:dyDescent="0.2">
      <c r="C415" s="470"/>
      <c r="E415" s="142"/>
      <c r="F415" s="142"/>
      <c r="M415" s="774"/>
      <c r="N415" s="466"/>
      <c r="O415" s="466"/>
      <c r="P415" s="466"/>
    </row>
    <row r="416" spans="3:16" x14ac:dyDescent="0.2">
      <c r="C416" s="470"/>
      <c r="E416" s="142"/>
      <c r="F416" s="142"/>
      <c r="M416" s="774"/>
      <c r="N416" s="466"/>
      <c r="O416" s="466"/>
      <c r="P416" s="466"/>
    </row>
    <row r="417" spans="3:16" x14ac:dyDescent="0.2">
      <c r="C417" s="470"/>
      <c r="E417" s="142"/>
      <c r="F417" s="142"/>
      <c r="M417" s="774"/>
      <c r="N417" s="466"/>
      <c r="O417" s="466"/>
      <c r="P417" s="466"/>
    </row>
    <row r="418" spans="3:16" x14ac:dyDescent="0.2">
      <c r="C418" s="470"/>
      <c r="E418" s="142"/>
      <c r="F418" s="142"/>
      <c r="M418" s="774"/>
      <c r="N418" s="466"/>
      <c r="O418" s="466"/>
      <c r="P418" s="466"/>
    </row>
    <row r="419" spans="3:16" x14ac:dyDescent="0.2">
      <c r="C419" s="470"/>
      <c r="E419" s="142"/>
      <c r="F419" s="142"/>
      <c r="M419" s="774"/>
      <c r="N419" s="466"/>
      <c r="O419" s="466"/>
      <c r="P419" s="466"/>
    </row>
    <row r="420" spans="3:16" x14ac:dyDescent="0.2">
      <c r="C420" s="470"/>
      <c r="E420" s="142"/>
      <c r="F420" s="142"/>
      <c r="M420" s="774"/>
      <c r="N420" s="466"/>
      <c r="O420" s="466"/>
      <c r="P420" s="466"/>
    </row>
    <row r="421" spans="3:16" x14ac:dyDescent="0.2">
      <c r="C421" s="470"/>
      <c r="E421" s="142"/>
      <c r="F421" s="142"/>
      <c r="M421" s="774"/>
      <c r="N421" s="466"/>
      <c r="O421" s="466"/>
      <c r="P421" s="466"/>
    </row>
    <row r="422" spans="3:16" x14ac:dyDescent="0.2">
      <c r="C422" s="470"/>
      <c r="E422" s="142"/>
      <c r="F422" s="142"/>
      <c r="M422" s="774"/>
      <c r="N422" s="466"/>
      <c r="O422" s="466"/>
      <c r="P422" s="466"/>
    </row>
    <row r="423" spans="3:16" x14ac:dyDescent="0.2">
      <c r="C423" s="470"/>
      <c r="E423" s="142"/>
      <c r="F423" s="142"/>
      <c r="M423" s="774"/>
      <c r="N423" s="466"/>
      <c r="O423" s="466"/>
      <c r="P423" s="466"/>
    </row>
    <row r="424" spans="3:16" x14ac:dyDescent="0.2">
      <c r="C424" s="470"/>
      <c r="E424" s="142"/>
      <c r="F424" s="142"/>
      <c r="M424" s="774"/>
      <c r="N424" s="466"/>
      <c r="O424" s="466"/>
      <c r="P424" s="466"/>
    </row>
    <row r="425" spans="3:16" x14ac:dyDescent="0.2">
      <c r="C425" s="470"/>
      <c r="E425" s="142"/>
      <c r="F425" s="142"/>
      <c r="M425" s="774"/>
      <c r="N425" s="466"/>
      <c r="O425" s="466"/>
      <c r="P425" s="466"/>
    </row>
    <row r="426" spans="3:16" x14ac:dyDescent="0.2">
      <c r="C426" s="470"/>
      <c r="E426" s="142"/>
      <c r="F426" s="142"/>
      <c r="M426" s="774"/>
      <c r="N426" s="466"/>
      <c r="O426" s="466"/>
      <c r="P426" s="466"/>
    </row>
    <row r="427" spans="3:16" x14ac:dyDescent="0.2">
      <c r="C427" s="470"/>
      <c r="E427" s="142"/>
      <c r="F427" s="142"/>
      <c r="M427" s="774"/>
      <c r="N427" s="466"/>
      <c r="O427" s="466"/>
      <c r="P427" s="466"/>
    </row>
    <row r="428" spans="3:16" x14ac:dyDescent="0.2">
      <c r="C428" s="470"/>
      <c r="E428" s="142"/>
      <c r="F428" s="142"/>
      <c r="M428" s="774"/>
      <c r="N428" s="471"/>
      <c r="O428" s="471"/>
      <c r="P428" s="471"/>
    </row>
    <row r="429" spans="3:16" x14ac:dyDescent="0.2">
      <c r="C429" s="470"/>
      <c r="E429" s="142"/>
      <c r="F429" s="142"/>
      <c r="M429" s="774"/>
    </row>
    <row r="430" spans="3:16" x14ac:dyDescent="0.2">
      <c r="C430" s="470"/>
      <c r="E430" s="142"/>
      <c r="F430" s="142"/>
      <c r="M430" s="774"/>
    </row>
    <row r="431" spans="3:16" x14ac:dyDescent="0.2">
      <c r="C431" s="470"/>
      <c r="E431" s="142"/>
      <c r="F431" s="142"/>
      <c r="M431" s="774"/>
    </row>
    <row r="432" spans="3:16" x14ac:dyDescent="0.2">
      <c r="C432" s="470"/>
      <c r="E432" s="142"/>
      <c r="F432" s="142"/>
      <c r="M432" s="774"/>
    </row>
    <row r="433" spans="3:13" x14ac:dyDescent="0.2">
      <c r="C433" s="470"/>
      <c r="E433" s="142"/>
      <c r="F433" s="142"/>
      <c r="M433" s="774"/>
    </row>
    <row r="434" spans="3:13" x14ac:dyDescent="0.2">
      <c r="C434" s="470"/>
      <c r="E434" s="142"/>
      <c r="F434" s="142"/>
      <c r="M434" s="774"/>
    </row>
    <row r="435" spans="3:13" x14ac:dyDescent="0.2">
      <c r="C435" s="470"/>
      <c r="E435" s="142"/>
      <c r="F435" s="142"/>
      <c r="M435" s="774"/>
    </row>
    <row r="436" spans="3:13" x14ac:dyDescent="0.2">
      <c r="C436" s="470"/>
      <c r="E436" s="142"/>
      <c r="F436" s="142"/>
      <c r="M436" s="774"/>
    </row>
    <row r="437" spans="3:13" x14ac:dyDescent="0.2">
      <c r="C437" s="470"/>
      <c r="E437" s="142"/>
      <c r="F437" s="142"/>
      <c r="M437" s="774"/>
    </row>
    <row r="438" spans="3:13" x14ac:dyDescent="0.2">
      <c r="C438" s="470"/>
      <c r="E438" s="142"/>
      <c r="F438" s="142"/>
      <c r="M438" s="774"/>
    </row>
    <row r="439" spans="3:13" x14ac:dyDescent="0.2">
      <c r="C439" s="470"/>
      <c r="E439" s="142"/>
      <c r="F439" s="142"/>
      <c r="M439" s="774"/>
    </row>
    <row r="440" spans="3:13" x14ac:dyDescent="0.2">
      <c r="C440" s="470"/>
      <c r="E440" s="142"/>
      <c r="F440" s="142"/>
      <c r="M440" s="774"/>
    </row>
    <row r="441" spans="3:13" x14ac:dyDescent="0.2">
      <c r="C441" s="470"/>
      <c r="E441" s="142"/>
      <c r="F441" s="142"/>
      <c r="M441" s="774"/>
    </row>
    <row r="442" spans="3:13" x14ac:dyDescent="0.2">
      <c r="C442" s="470"/>
      <c r="E442" s="142"/>
      <c r="F442" s="142"/>
      <c r="M442" s="774"/>
    </row>
    <row r="443" spans="3:13" x14ac:dyDescent="0.2">
      <c r="C443" s="470"/>
      <c r="E443" s="142"/>
      <c r="F443" s="142"/>
      <c r="M443" s="774"/>
    </row>
    <row r="444" spans="3:13" x14ac:dyDescent="0.2">
      <c r="C444" s="470"/>
      <c r="E444" s="142"/>
      <c r="F444" s="142"/>
      <c r="M444" s="774"/>
    </row>
    <row r="445" spans="3:13" x14ac:dyDescent="0.2">
      <c r="C445" s="470"/>
      <c r="E445" s="142"/>
      <c r="F445" s="142"/>
      <c r="M445" s="774"/>
    </row>
    <row r="446" spans="3:13" x14ac:dyDescent="0.2">
      <c r="C446" s="470"/>
      <c r="E446" s="142"/>
      <c r="F446" s="142"/>
      <c r="M446" s="774"/>
    </row>
    <row r="447" spans="3:13" x14ac:dyDescent="0.2">
      <c r="C447" s="470"/>
      <c r="E447" s="142"/>
      <c r="F447" s="142"/>
      <c r="M447" s="774"/>
    </row>
    <row r="448" spans="3:13" x14ac:dyDescent="0.2">
      <c r="C448" s="470"/>
      <c r="E448" s="142"/>
      <c r="F448" s="142"/>
      <c r="M448" s="774"/>
    </row>
    <row r="449" spans="3:13" x14ac:dyDescent="0.2">
      <c r="C449" s="470"/>
      <c r="E449" s="142"/>
      <c r="F449" s="142"/>
      <c r="M449" s="774"/>
    </row>
    <row r="450" spans="3:13" x14ac:dyDescent="0.2">
      <c r="C450" s="470"/>
      <c r="E450" s="142"/>
      <c r="F450" s="142"/>
      <c r="M450" s="774"/>
    </row>
    <row r="451" spans="3:13" x14ac:dyDescent="0.2">
      <c r="C451" s="470"/>
      <c r="E451" s="142"/>
      <c r="F451" s="142"/>
      <c r="M451" s="774"/>
    </row>
    <row r="452" spans="3:13" x14ac:dyDescent="0.2">
      <c r="C452" s="470"/>
      <c r="E452" s="142"/>
      <c r="F452" s="142"/>
      <c r="M452" s="774"/>
    </row>
    <row r="453" spans="3:13" x14ac:dyDescent="0.2">
      <c r="C453" s="470"/>
      <c r="E453" s="142"/>
      <c r="F453" s="142"/>
      <c r="M453" s="774"/>
    </row>
    <row r="454" spans="3:13" x14ac:dyDescent="0.2">
      <c r="C454" s="470"/>
      <c r="E454" s="142"/>
      <c r="F454" s="142"/>
      <c r="M454" s="774"/>
    </row>
    <row r="455" spans="3:13" x14ac:dyDescent="0.2">
      <c r="C455" s="470"/>
      <c r="E455" s="142"/>
      <c r="F455" s="142"/>
      <c r="M455" s="774"/>
    </row>
    <row r="456" spans="3:13" x14ac:dyDescent="0.2">
      <c r="C456" s="470"/>
      <c r="E456" s="142"/>
      <c r="F456" s="142"/>
      <c r="M456" s="774"/>
    </row>
    <row r="457" spans="3:13" x14ac:dyDescent="0.2">
      <c r="C457" s="470"/>
      <c r="E457" s="142"/>
      <c r="F457" s="142"/>
      <c r="M457" s="774"/>
    </row>
    <row r="458" spans="3:13" x14ac:dyDescent="0.2">
      <c r="C458" s="470"/>
      <c r="E458" s="142"/>
      <c r="F458" s="142"/>
      <c r="M458" s="774"/>
    </row>
    <row r="459" spans="3:13" x14ac:dyDescent="0.2">
      <c r="C459" s="470"/>
      <c r="E459" s="142"/>
      <c r="F459" s="142"/>
      <c r="M459" s="774"/>
    </row>
    <row r="460" spans="3:13" x14ac:dyDescent="0.2">
      <c r="C460" s="470"/>
      <c r="E460" s="142"/>
      <c r="F460" s="142"/>
      <c r="M460" s="774"/>
    </row>
    <row r="461" spans="3:13" x14ac:dyDescent="0.2">
      <c r="C461" s="470"/>
      <c r="E461" s="142"/>
      <c r="F461" s="142"/>
      <c r="M461" s="774"/>
    </row>
    <row r="462" spans="3:13" x14ac:dyDescent="0.2">
      <c r="C462" s="470"/>
      <c r="E462" s="142"/>
      <c r="F462" s="142"/>
      <c r="M462" s="774"/>
    </row>
    <row r="463" spans="3:13" x14ac:dyDescent="0.2">
      <c r="C463" s="470"/>
      <c r="E463" s="142"/>
      <c r="F463" s="142"/>
      <c r="M463" s="774"/>
    </row>
    <row r="464" spans="3:13" x14ac:dyDescent="0.2">
      <c r="C464" s="470"/>
      <c r="E464" s="142"/>
      <c r="F464" s="142"/>
      <c r="M464" s="774"/>
    </row>
    <row r="465" spans="3:13" x14ac:dyDescent="0.2">
      <c r="C465" s="470"/>
      <c r="E465" s="142"/>
      <c r="F465" s="142"/>
      <c r="M465" s="774"/>
    </row>
    <row r="466" spans="3:13" x14ac:dyDescent="0.2">
      <c r="C466" s="470"/>
      <c r="E466" s="142"/>
      <c r="F466" s="142"/>
      <c r="M466" s="774"/>
    </row>
    <row r="467" spans="3:13" x14ac:dyDescent="0.2">
      <c r="C467" s="470"/>
      <c r="E467" s="142"/>
      <c r="F467" s="142"/>
      <c r="M467" s="774"/>
    </row>
    <row r="468" spans="3:13" x14ac:dyDescent="0.2">
      <c r="C468" s="470"/>
      <c r="E468" s="142"/>
      <c r="F468" s="142"/>
      <c r="M468" s="774"/>
    </row>
    <row r="469" spans="3:13" x14ac:dyDescent="0.2">
      <c r="C469" s="470"/>
      <c r="E469" s="142"/>
      <c r="F469" s="142"/>
      <c r="M469" s="774"/>
    </row>
    <row r="470" spans="3:13" x14ac:dyDescent="0.2">
      <c r="C470" s="470"/>
      <c r="E470" s="142"/>
      <c r="F470" s="142"/>
      <c r="M470" s="774"/>
    </row>
    <row r="471" spans="3:13" x14ac:dyDescent="0.2">
      <c r="C471" s="470"/>
      <c r="E471" s="142"/>
      <c r="F471" s="142"/>
      <c r="M471" s="774"/>
    </row>
    <row r="472" spans="3:13" x14ac:dyDescent="0.2">
      <c r="C472" s="470"/>
      <c r="E472" s="142"/>
      <c r="F472" s="142"/>
      <c r="M472" s="774"/>
    </row>
    <row r="473" spans="3:13" x14ac:dyDescent="0.2">
      <c r="C473" s="470"/>
      <c r="E473" s="142"/>
      <c r="F473" s="142"/>
      <c r="M473" s="774"/>
    </row>
    <row r="474" spans="3:13" x14ac:dyDescent="0.2">
      <c r="C474" s="470"/>
      <c r="E474" s="142"/>
      <c r="F474" s="142"/>
      <c r="M474" s="774"/>
    </row>
    <row r="475" spans="3:13" x14ac:dyDescent="0.2">
      <c r="C475" s="470"/>
      <c r="E475" s="142"/>
      <c r="F475" s="142"/>
      <c r="M475" s="774"/>
    </row>
    <row r="476" spans="3:13" x14ac:dyDescent="0.2">
      <c r="C476" s="470"/>
      <c r="E476" s="142"/>
      <c r="F476" s="142"/>
      <c r="M476" s="774"/>
    </row>
    <row r="477" spans="3:13" x14ac:dyDescent="0.2">
      <c r="C477" s="470"/>
      <c r="E477" s="142"/>
      <c r="F477" s="142"/>
      <c r="M477" s="774"/>
    </row>
    <row r="478" spans="3:13" x14ac:dyDescent="0.2">
      <c r="C478" s="470"/>
      <c r="E478" s="142"/>
      <c r="F478" s="142"/>
      <c r="M478" s="774"/>
    </row>
    <row r="479" spans="3:13" x14ac:dyDescent="0.2">
      <c r="C479" s="470"/>
      <c r="E479" s="142"/>
      <c r="F479" s="142"/>
      <c r="M479" s="774"/>
    </row>
    <row r="480" spans="3:13" x14ac:dyDescent="0.2">
      <c r="C480" s="470"/>
      <c r="E480" s="142"/>
      <c r="F480" s="142"/>
      <c r="M480" s="774"/>
    </row>
    <row r="481" spans="3:13" x14ac:dyDescent="0.2">
      <c r="C481" s="470"/>
      <c r="E481" s="142"/>
      <c r="F481" s="142"/>
      <c r="M481" s="774"/>
    </row>
    <row r="482" spans="3:13" x14ac:dyDescent="0.2">
      <c r="C482" s="470"/>
      <c r="E482" s="142"/>
      <c r="F482" s="142"/>
      <c r="M482" s="774"/>
    </row>
    <row r="483" spans="3:13" x14ac:dyDescent="0.2">
      <c r="C483" s="470"/>
      <c r="E483" s="142"/>
      <c r="F483" s="142"/>
      <c r="M483" s="774"/>
    </row>
    <row r="484" spans="3:13" x14ac:dyDescent="0.2">
      <c r="C484" s="470"/>
      <c r="E484" s="142"/>
      <c r="F484" s="142"/>
      <c r="M484" s="774"/>
    </row>
    <row r="485" spans="3:13" x14ac:dyDescent="0.2">
      <c r="C485" s="470"/>
      <c r="E485" s="142"/>
      <c r="F485" s="142"/>
      <c r="M485" s="774"/>
    </row>
    <row r="486" spans="3:13" x14ac:dyDescent="0.2">
      <c r="C486" s="470"/>
      <c r="E486" s="142"/>
      <c r="F486" s="142"/>
      <c r="M486" s="774"/>
    </row>
    <row r="487" spans="3:13" x14ac:dyDescent="0.2">
      <c r="C487" s="470"/>
      <c r="E487" s="142"/>
      <c r="F487" s="142"/>
      <c r="M487" s="774"/>
    </row>
    <row r="488" spans="3:13" x14ac:dyDescent="0.2">
      <c r="C488" s="470"/>
      <c r="E488" s="142"/>
      <c r="F488" s="142"/>
      <c r="M488" s="774"/>
    </row>
    <row r="489" spans="3:13" x14ac:dyDescent="0.2">
      <c r="C489" s="470"/>
      <c r="E489" s="142"/>
      <c r="F489" s="142"/>
      <c r="M489" s="774"/>
    </row>
    <row r="490" spans="3:13" x14ac:dyDescent="0.2">
      <c r="C490" s="470"/>
      <c r="E490" s="142"/>
      <c r="F490" s="142"/>
      <c r="M490" s="774"/>
    </row>
    <row r="491" spans="3:13" x14ac:dyDescent="0.2">
      <c r="C491" s="470"/>
      <c r="E491" s="142"/>
      <c r="F491" s="142"/>
      <c r="M491" s="774"/>
    </row>
    <row r="492" spans="3:13" x14ac:dyDescent="0.2">
      <c r="C492" s="470"/>
      <c r="E492" s="142"/>
      <c r="F492" s="142"/>
      <c r="M492" s="774"/>
    </row>
    <row r="493" spans="3:13" x14ac:dyDescent="0.2">
      <c r="C493" s="470"/>
      <c r="E493" s="142"/>
      <c r="F493" s="142"/>
      <c r="M493" s="774"/>
    </row>
    <row r="494" spans="3:13" x14ac:dyDescent="0.2">
      <c r="C494" s="470"/>
      <c r="E494" s="142"/>
      <c r="F494" s="142"/>
      <c r="M494" s="774"/>
    </row>
    <row r="495" spans="3:13" x14ac:dyDescent="0.2">
      <c r="C495" s="470"/>
      <c r="E495" s="142"/>
      <c r="F495" s="142"/>
      <c r="M495" s="774"/>
    </row>
    <row r="496" spans="3:13" x14ac:dyDescent="0.2">
      <c r="C496" s="470"/>
      <c r="E496" s="142"/>
      <c r="F496" s="142"/>
      <c r="M496" s="774"/>
    </row>
    <row r="497" spans="3:13" x14ac:dyDescent="0.2">
      <c r="C497" s="470"/>
      <c r="E497" s="142"/>
      <c r="F497" s="142"/>
      <c r="M497" s="774"/>
    </row>
    <row r="498" spans="3:13" x14ac:dyDescent="0.2">
      <c r="C498" s="470"/>
      <c r="E498" s="142"/>
      <c r="F498" s="142"/>
      <c r="M498" s="774"/>
    </row>
    <row r="499" spans="3:13" x14ac:dyDescent="0.2">
      <c r="C499" s="470"/>
      <c r="E499" s="142"/>
      <c r="F499" s="142"/>
      <c r="M499" s="774"/>
    </row>
    <row r="500" spans="3:13" x14ac:dyDescent="0.2">
      <c r="C500" s="470"/>
      <c r="E500" s="142"/>
      <c r="F500" s="142"/>
      <c r="M500" s="774"/>
    </row>
    <row r="501" spans="3:13" x14ac:dyDescent="0.2">
      <c r="C501" s="470"/>
      <c r="E501" s="142"/>
      <c r="F501" s="142"/>
      <c r="M501" s="774"/>
    </row>
    <row r="502" spans="3:13" x14ac:dyDescent="0.2">
      <c r="C502" s="470"/>
      <c r="E502" s="142"/>
      <c r="F502" s="142"/>
      <c r="M502" s="774"/>
    </row>
    <row r="503" spans="3:13" x14ac:dyDescent="0.2">
      <c r="C503" s="470"/>
      <c r="E503" s="142"/>
      <c r="F503" s="142"/>
      <c r="M503" s="774"/>
    </row>
    <row r="504" spans="3:13" x14ac:dyDescent="0.2">
      <c r="C504" s="470"/>
      <c r="E504" s="142"/>
      <c r="F504" s="142"/>
      <c r="M504" s="774"/>
    </row>
    <row r="505" spans="3:13" x14ac:dyDescent="0.2">
      <c r="C505" s="470"/>
      <c r="E505" s="142"/>
      <c r="F505" s="142"/>
      <c r="M505" s="774"/>
    </row>
    <row r="506" spans="3:13" x14ac:dyDescent="0.2">
      <c r="C506" s="470"/>
      <c r="E506" s="142"/>
      <c r="F506" s="142"/>
      <c r="M506" s="774"/>
    </row>
    <row r="507" spans="3:13" x14ac:dyDescent="0.2">
      <c r="C507" s="470"/>
      <c r="E507" s="142"/>
      <c r="F507" s="142"/>
      <c r="M507" s="774"/>
    </row>
    <row r="508" spans="3:13" x14ac:dyDescent="0.2">
      <c r="C508" s="470"/>
      <c r="E508" s="142"/>
      <c r="F508" s="142"/>
      <c r="M508" s="774"/>
    </row>
    <row r="509" spans="3:13" x14ac:dyDescent="0.2">
      <c r="C509" s="470"/>
      <c r="E509" s="142"/>
      <c r="F509" s="142"/>
      <c r="M509" s="774"/>
    </row>
    <row r="510" spans="3:13" x14ac:dyDescent="0.2">
      <c r="C510" s="470"/>
      <c r="E510" s="142"/>
      <c r="F510" s="142"/>
      <c r="M510" s="774"/>
    </row>
    <row r="511" spans="3:13" x14ac:dyDescent="0.2">
      <c r="C511" s="470"/>
      <c r="E511" s="142"/>
      <c r="F511" s="142"/>
      <c r="M511" s="774"/>
    </row>
    <row r="512" spans="3:13" x14ac:dyDescent="0.2">
      <c r="C512" s="470"/>
      <c r="E512" s="142"/>
      <c r="F512" s="142"/>
      <c r="M512" s="774"/>
    </row>
    <row r="513" spans="3:13" x14ac:dyDescent="0.2">
      <c r="C513" s="470"/>
      <c r="E513" s="142"/>
      <c r="F513" s="142"/>
      <c r="M513" s="774"/>
    </row>
    <row r="514" spans="3:13" x14ac:dyDescent="0.2">
      <c r="C514" s="470"/>
      <c r="E514" s="142"/>
      <c r="F514" s="142"/>
      <c r="M514" s="774"/>
    </row>
    <row r="515" spans="3:13" x14ac:dyDescent="0.2">
      <c r="C515" s="470"/>
      <c r="E515" s="142"/>
      <c r="F515" s="142"/>
      <c r="M515" s="774"/>
    </row>
    <row r="516" spans="3:13" x14ac:dyDescent="0.2">
      <c r="C516" s="470"/>
      <c r="E516" s="142"/>
      <c r="F516" s="142"/>
      <c r="M516" s="774"/>
    </row>
    <row r="517" spans="3:13" x14ac:dyDescent="0.2">
      <c r="C517" s="470"/>
      <c r="E517" s="142"/>
      <c r="F517" s="142"/>
      <c r="M517" s="774"/>
    </row>
    <row r="518" spans="3:13" x14ac:dyDescent="0.2">
      <c r="C518" s="470"/>
      <c r="E518" s="142"/>
      <c r="F518" s="142"/>
      <c r="M518" s="774"/>
    </row>
    <row r="519" spans="3:13" x14ac:dyDescent="0.2">
      <c r="C519" s="470"/>
      <c r="E519" s="142"/>
      <c r="F519" s="142"/>
      <c r="M519" s="774"/>
    </row>
    <row r="520" spans="3:13" x14ac:dyDescent="0.2">
      <c r="C520" s="470"/>
      <c r="E520" s="142"/>
      <c r="F520" s="142"/>
      <c r="M520" s="774"/>
    </row>
    <row r="521" spans="3:13" x14ac:dyDescent="0.2">
      <c r="C521" s="470"/>
      <c r="E521" s="142"/>
      <c r="F521" s="142"/>
      <c r="M521" s="774"/>
    </row>
    <row r="522" spans="3:13" x14ac:dyDescent="0.2">
      <c r="C522" s="470"/>
      <c r="E522" s="142"/>
      <c r="F522" s="142"/>
      <c r="M522" s="774"/>
    </row>
    <row r="523" spans="3:13" x14ac:dyDescent="0.2">
      <c r="C523" s="470"/>
      <c r="E523" s="142"/>
      <c r="F523" s="142"/>
      <c r="M523" s="774"/>
    </row>
    <row r="524" spans="3:13" x14ac:dyDescent="0.2">
      <c r="C524" s="470"/>
      <c r="E524" s="142"/>
      <c r="F524" s="142"/>
      <c r="M524" s="774"/>
    </row>
    <row r="525" spans="3:13" x14ac:dyDescent="0.2">
      <c r="C525" s="470"/>
      <c r="E525" s="142"/>
      <c r="F525" s="142"/>
      <c r="M525" s="774"/>
    </row>
    <row r="526" spans="3:13" x14ac:dyDescent="0.2">
      <c r="C526" s="470"/>
      <c r="E526" s="142"/>
      <c r="F526" s="142"/>
      <c r="M526" s="774"/>
    </row>
    <row r="527" spans="3:13" x14ac:dyDescent="0.2">
      <c r="C527" s="470"/>
      <c r="E527" s="142"/>
      <c r="F527" s="142"/>
      <c r="M527" s="774"/>
    </row>
    <row r="528" spans="3:13" x14ac:dyDescent="0.2">
      <c r="C528" s="470"/>
      <c r="E528" s="142"/>
      <c r="F528" s="142"/>
      <c r="M528" s="774"/>
    </row>
    <row r="529" spans="3:13" x14ac:dyDescent="0.2">
      <c r="C529" s="470"/>
      <c r="E529" s="142"/>
      <c r="F529" s="142"/>
      <c r="M529" s="774"/>
    </row>
    <row r="530" spans="3:13" x14ac:dyDescent="0.2">
      <c r="C530" s="470"/>
      <c r="E530" s="142"/>
      <c r="F530" s="142"/>
      <c r="M530" s="774"/>
    </row>
    <row r="531" spans="3:13" x14ac:dyDescent="0.2">
      <c r="C531" s="470"/>
      <c r="E531" s="142"/>
      <c r="F531" s="142"/>
      <c r="M531" s="774"/>
    </row>
    <row r="532" spans="3:13" x14ac:dyDescent="0.2">
      <c r="C532" s="470"/>
      <c r="E532" s="142"/>
      <c r="F532" s="142"/>
      <c r="M532" s="774"/>
    </row>
    <row r="533" spans="3:13" x14ac:dyDescent="0.2">
      <c r="C533" s="470"/>
      <c r="E533" s="142"/>
      <c r="F533" s="142"/>
      <c r="M533" s="774"/>
    </row>
    <row r="534" spans="3:13" x14ac:dyDescent="0.2">
      <c r="C534" s="470"/>
      <c r="E534" s="142"/>
      <c r="F534" s="142"/>
      <c r="M534" s="774"/>
    </row>
    <row r="535" spans="3:13" x14ac:dyDescent="0.2">
      <c r="C535" s="470"/>
      <c r="E535" s="142"/>
      <c r="F535" s="142"/>
      <c r="M535" s="774"/>
    </row>
    <row r="536" spans="3:13" x14ac:dyDescent="0.2">
      <c r="C536" s="470"/>
      <c r="E536" s="142"/>
      <c r="F536" s="142"/>
      <c r="M536" s="774"/>
    </row>
    <row r="537" spans="3:13" x14ac:dyDescent="0.2">
      <c r="C537" s="470"/>
      <c r="E537" s="142"/>
      <c r="F537" s="142"/>
      <c r="M537" s="774"/>
    </row>
    <row r="538" spans="3:13" x14ac:dyDescent="0.2">
      <c r="C538" s="470"/>
      <c r="E538" s="142"/>
      <c r="F538" s="142"/>
      <c r="M538" s="774"/>
    </row>
    <row r="539" spans="3:13" x14ac:dyDescent="0.2">
      <c r="C539" s="470"/>
      <c r="E539" s="142"/>
      <c r="F539" s="142"/>
      <c r="M539" s="774"/>
    </row>
    <row r="540" spans="3:13" x14ac:dyDescent="0.2">
      <c r="C540" s="470"/>
      <c r="E540" s="142"/>
      <c r="F540" s="142"/>
      <c r="M540" s="774"/>
    </row>
    <row r="541" spans="3:13" x14ac:dyDescent="0.2">
      <c r="C541" s="470"/>
      <c r="E541" s="142"/>
      <c r="F541" s="142"/>
      <c r="M541" s="774"/>
    </row>
    <row r="542" spans="3:13" x14ac:dyDescent="0.2">
      <c r="C542" s="470"/>
      <c r="E542" s="142"/>
      <c r="F542" s="142"/>
      <c r="M542" s="774"/>
    </row>
    <row r="543" spans="3:13" x14ac:dyDescent="0.2">
      <c r="C543" s="470"/>
      <c r="E543" s="142"/>
      <c r="F543" s="142"/>
      <c r="M543" s="774"/>
    </row>
    <row r="544" spans="3:13" x14ac:dyDescent="0.2">
      <c r="C544" s="470"/>
      <c r="E544" s="142"/>
      <c r="F544" s="142"/>
      <c r="M544" s="774"/>
    </row>
    <row r="545" spans="3:13" x14ac:dyDescent="0.2">
      <c r="C545" s="470"/>
      <c r="E545" s="142"/>
      <c r="F545" s="142"/>
      <c r="M545" s="774"/>
    </row>
    <row r="546" spans="3:13" x14ac:dyDescent="0.2">
      <c r="C546" s="470"/>
      <c r="E546" s="142"/>
      <c r="F546" s="142"/>
      <c r="M546" s="774"/>
    </row>
    <row r="547" spans="3:13" x14ac:dyDescent="0.2">
      <c r="C547" s="470"/>
      <c r="E547" s="142"/>
      <c r="F547" s="142"/>
      <c r="M547" s="774"/>
    </row>
    <row r="548" spans="3:13" x14ac:dyDescent="0.2">
      <c r="C548" s="470"/>
      <c r="E548" s="142"/>
      <c r="F548" s="142"/>
      <c r="M548" s="774"/>
    </row>
    <row r="549" spans="3:13" x14ac:dyDescent="0.2">
      <c r="C549" s="470"/>
      <c r="E549" s="142"/>
      <c r="F549" s="142"/>
      <c r="M549" s="774"/>
    </row>
    <row r="550" spans="3:13" x14ac:dyDescent="0.2">
      <c r="C550" s="470"/>
      <c r="E550" s="142"/>
      <c r="F550" s="142"/>
      <c r="M550" s="774"/>
    </row>
    <row r="551" spans="3:13" x14ac:dyDescent="0.2">
      <c r="C551" s="470"/>
      <c r="E551" s="142"/>
      <c r="F551" s="142"/>
      <c r="M551" s="774"/>
    </row>
    <row r="552" spans="3:13" x14ac:dyDescent="0.2">
      <c r="C552" s="470"/>
      <c r="E552" s="142"/>
      <c r="F552" s="142"/>
      <c r="M552" s="774"/>
    </row>
    <row r="553" spans="3:13" x14ac:dyDescent="0.2">
      <c r="C553" s="470"/>
      <c r="E553" s="142"/>
      <c r="F553" s="142"/>
      <c r="M553" s="774"/>
    </row>
    <row r="554" spans="3:13" x14ac:dyDescent="0.2">
      <c r="C554" s="470"/>
      <c r="E554" s="142"/>
      <c r="F554" s="142"/>
      <c r="M554" s="774"/>
    </row>
    <row r="555" spans="3:13" x14ac:dyDescent="0.2">
      <c r="C555" s="470"/>
      <c r="E555" s="142"/>
      <c r="F555" s="142"/>
      <c r="M555" s="774"/>
    </row>
    <row r="556" spans="3:13" x14ac:dyDescent="0.2">
      <c r="C556" s="470"/>
      <c r="E556" s="142"/>
      <c r="F556" s="142"/>
      <c r="M556" s="774"/>
    </row>
    <row r="557" spans="3:13" x14ac:dyDescent="0.2">
      <c r="C557" s="470"/>
      <c r="E557" s="142"/>
      <c r="F557" s="142"/>
      <c r="M557" s="774"/>
    </row>
    <row r="558" spans="3:13" x14ac:dyDescent="0.2">
      <c r="C558" s="470"/>
      <c r="E558" s="142"/>
      <c r="F558" s="142"/>
      <c r="M558" s="774"/>
    </row>
    <row r="559" spans="3:13" x14ac:dyDescent="0.2">
      <c r="C559" s="470"/>
      <c r="E559" s="142"/>
      <c r="F559" s="142"/>
      <c r="M559" s="774"/>
    </row>
    <row r="560" spans="3:13" x14ac:dyDescent="0.2">
      <c r="C560" s="470"/>
      <c r="E560" s="142"/>
      <c r="F560" s="142"/>
      <c r="M560" s="774"/>
    </row>
    <row r="561" spans="3:13" x14ac:dyDescent="0.2">
      <c r="C561" s="470"/>
      <c r="E561" s="142"/>
      <c r="F561" s="142"/>
      <c r="M561" s="774"/>
    </row>
    <row r="562" spans="3:13" x14ac:dyDescent="0.2">
      <c r="C562" s="470"/>
      <c r="E562" s="142"/>
      <c r="F562" s="142"/>
      <c r="M562" s="774"/>
    </row>
    <row r="563" spans="3:13" x14ac:dyDescent="0.2">
      <c r="C563" s="470"/>
      <c r="E563" s="142"/>
      <c r="F563" s="142"/>
      <c r="M563" s="774"/>
    </row>
    <row r="564" spans="3:13" x14ac:dyDescent="0.2">
      <c r="C564" s="470"/>
      <c r="E564" s="142"/>
      <c r="F564" s="142"/>
      <c r="M564" s="774"/>
    </row>
    <row r="565" spans="3:13" x14ac:dyDescent="0.2">
      <c r="C565" s="470"/>
      <c r="E565" s="142"/>
      <c r="F565" s="142"/>
      <c r="M565" s="774"/>
    </row>
    <row r="566" spans="3:13" x14ac:dyDescent="0.2">
      <c r="C566" s="470"/>
      <c r="E566" s="142"/>
      <c r="F566" s="142"/>
      <c r="M566" s="774"/>
    </row>
    <row r="567" spans="3:13" x14ac:dyDescent="0.2">
      <c r="C567" s="470"/>
      <c r="E567" s="142"/>
      <c r="F567" s="142"/>
      <c r="M567" s="774"/>
    </row>
    <row r="568" spans="3:13" x14ac:dyDescent="0.2">
      <c r="C568" s="470"/>
      <c r="E568" s="142"/>
      <c r="F568" s="142"/>
      <c r="M568" s="774"/>
    </row>
    <row r="569" spans="3:13" x14ac:dyDescent="0.2">
      <c r="C569" s="470"/>
      <c r="E569" s="142"/>
      <c r="F569" s="142"/>
      <c r="M569" s="774"/>
    </row>
    <row r="570" spans="3:13" x14ac:dyDescent="0.2">
      <c r="C570" s="470"/>
      <c r="E570" s="142"/>
      <c r="F570" s="142"/>
      <c r="M570" s="774"/>
    </row>
    <row r="571" spans="3:13" x14ac:dyDescent="0.2">
      <c r="C571" s="470"/>
      <c r="E571" s="142"/>
      <c r="F571" s="142"/>
      <c r="M571" s="774"/>
    </row>
    <row r="572" spans="3:13" x14ac:dyDescent="0.2">
      <c r="C572" s="470"/>
      <c r="E572" s="142"/>
      <c r="F572" s="142"/>
      <c r="M572" s="774"/>
    </row>
    <row r="573" spans="3:13" x14ac:dyDescent="0.2">
      <c r="C573" s="470"/>
      <c r="E573" s="142"/>
      <c r="F573" s="142"/>
      <c r="M573" s="774"/>
    </row>
    <row r="574" spans="3:13" x14ac:dyDescent="0.2">
      <c r="C574" s="470"/>
      <c r="E574" s="142"/>
      <c r="F574" s="142"/>
      <c r="M574" s="774"/>
    </row>
    <row r="575" spans="3:13" x14ac:dyDescent="0.2">
      <c r="C575" s="470"/>
      <c r="E575" s="142"/>
      <c r="F575" s="142"/>
      <c r="M575" s="774"/>
    </row>
    <row r="576" spans="3:13" x14ac:dyDescent="0.2">
      <c r="C576" s="470"/>
      <c r="E576" s="142"/>
      <c r="F576" s="142"/>
      <c r="M576" s="774"/>
    </row>
    <row r="577" spans="3:13" x14ac:dyDescent="0.2">
      <c r="C577" s="470"/>
      <c r="E577" s="142"/>
      <c r="F577" s="142"/>
      <c r="M577" s="774"/>
    </row>
    <row r="578" spans="3:13" x14ac:dyDescent="0.2">
      <c r="C578" s="470"/>
      <c r="E578" s="142"/>
      <c r="F578" s="142"/>
      <c r="M578" s="774"/>
    </row>
    <row r="579" spans="3:13" x14ac:dyDescent="0.2">
      <c r="C579" s="470"/>
      <c r="E579" s="142"/>
      <c r="F579" s="142"/>
      <c r="M579" s="774"/>
    </row>
    <row r="580" spans="3:13" x14ac:dyDescent="0.2">
      <c r="C580" s="470"/>
      <c r="E580" s="142"/>
      <c r="F580" s="142"/>
      <c r="M580" s="774"/>
    </row>
    <row r="581" spans="3:13" x14ac:dyDescent="0.2">
      <c r="C581" s="470"/>
      <c r="E581" s="142"/>
      <c r="F581" s="142"/>
      <c r="M581" s="774"/>
    </row>
    <row r="582" spans="3:13" x14ac:dyDescent="0.2">
      <c r="C582" s="470"/>
      <c r="E582" s="142"/>
      <c r="F582" s="142"/>
      <c r="M582" s="774"/>
    </row>
    <row r="583" spans="3:13" x14ac:dyDescent="0.2">
      <c r="C583" s="470"/>
      <c r="E583" s="142"/>
      <c r="F583" s="142"/>
      <c r="M583" s="774"/>
    </row>
    <row r="584" spans="3:13" x14ac:dyDescent="0.2">
      <c r="C584" s="470"/>
      <c r="E584" s="142"/>
      <c r="F584" s="142"/>
      <c r="M584" s="774"/>
    </row>
    <row r="585" spans="3:13" x14ac:dyDescent="0.2">
      <c r="C585" s="470"/>
      <c r="E585" s="142"/>
      <c r="F585" s="142"/>
      <c r="M585" s="774"/>
    </row>
    <row r="586" spans="3:13" x14ac:dyDescent="0.2">
      <c r="C586" s="470"/>
      <c r="E586" s="142"/>
      <c r="F586" s="142"/>
      <c r="M586" s="774"/>
    </row>
    <row r="587" spans="3:13" x14ac:dyDescent="0.2">
      <c r="C587" s="470"/>
      <c r="E587" s="142"/>
      <c r="F587" s="142"/>
      <c r="M587" s="774"/>
    </row>
    <row r="588" spans="3:13" x14ac:dyDescent="0.2">
      <c r="C588" s="470"/>
      <c r="E588" s="142"/>
      <c r="F588" s="142"/>
      <c r="M588" s="774"/>
    </row>
    <row r="589" spans="3:13" x14ac:dyDescent="0.2">
      <c r="C589" s="470"/>
      <c r="E589" s="142"/>
      <c r="F589" s="142"/>
      <c r="M589" s="774"/>
    </row>
    <row r="590" spans="3:13" x14ac:dyDescent="0.2">
      <c r="C590" s="470"/>
      <c r="E590" s="142"/>
      <c r="F590" s="142"/>
      <c r="M590" s="774"/>
    </row>
  </sheetData>
  <mergeCells count="109">
    <mergeCell ref="N87:N90"/>
    <mergeCell ref="O87:O90"/>
    <mergeCell ref="P87:P90"/>
    <mergeCell ref="N93:N100"/>
    <mergeCell ref="O93:O100"/>
    <mergeCell ref="P93:P100"/>
    <mergeCell ref="N101:N108"/>
    <mergeCell ref="O101:O108"/>
    <mergeCell ref="P101:P108"/>
    <mergeCell ref="A1:P1"/>
    <mergeCell ref="A2:P2"/>
    <mergeCell ref="N3:N4"/>
    <mergeCell ref="O3:O4"/>
    <mergeCell ref="P3:P4"/>
    <mergeCell ref="N80:N85"/>
    <mergeCell ref="O80:O85"/>
    <mergeCell ref="P80:P85"/>
    <mergeCell ref="N74:N78"/>
    <mergeCell ref="O74:O78"/>
    <mergeCell ref="P74:P78"/>
    <mergeCell ref="L3:M3"/>
    <mergeCell ref="A23:A27"/>
    <mergeCell ref="B23:E23"/>
    <mergeCell ref="B28:C28"/>
    <mergeCell ref="B5:C5"/>
    <mergeCell ref="A6:M6"/>
    <mergeCell ref="B7:C7"/>
    <mergeCell ref="B8:C8"/>
    <mergeCell ref="B12:C12"/>
    <mergeCell ref="B29:C29"/>
    <mergeCell ref="D29:K29"/>
    <mergeCell ref="B17:C17"/>
    <mergeCell ref="B20:C20"/>
    <mergeCell ref="A3:A4"/>
    <mergeCell ref="B3:C4"/>
    <mergeCell ref="D3:D4"/>
    <mergeCell ref="E3:F3"/>
    <mergeCell ref="G3:G4"/>
    <mergeCell ref="H3:H4"/>
    <mergeCell ref="I3:J3"/>
    <mergeCell ref="B33:D33"/>
    <mergeCell ref="B36:E36"/>
    <mergeCell ref="M74:M78"/>
    <mergeCell ref="E75:E78"/>
    <mergeCell ref="F74:F78"/>
    <mergeCell ref="G74:G78"/>
    <mergeCell ref="H74:H78"/>
    <mergeCell ref="B39:D39"/>
    <mergeCell ref="B42:D42"/>
    <mergeCell ref="B46:E46"/>
    <mergeCell ref="B51:C51"/>
    <mergeCell ref="I74:I78"/>
    <mergeCell ref="J74:J78"/>
    <mergeCell ref="L74:L78"/>
    <mergeCell ref="K74:K78"/>
    <mergeCell ref="A63:A65"/>
    <mergeCell ref="B63:B65"/>
    <mergeCell ref="C68:D68"/>
    <mergeCell ref="A74:A78"/>
    <mergeCell ref="B74:B78"/>
    <mergeCell ref="C74:C78"/>
    <mergeCell ref="L87:L90"/>
    <mergeCell ref="M87:M90"/>
    <mergeCell ref="E88:E90"/>
    <mergeCell ref="A80:A85"/>
    <mergeCell ref="B80:B85"/>
    <mergeCell ref="C80:C85"/>
    <mergeCell ref="F80:F85"/>
    <mergeCell ref="G80:G85"/>
    <mergeCell ref="H80:H85"/>
    <mergeCell ref="I80:I85"/>
    <mergeCell ref="J80:J85"/>
    <mergeCell ref="L80:L85"/>
    <mergeCell ref="A101:A108"/>
    <mergeCell ref="B101:B108"/>
    <mergeCell ref="E101:E108"/>
    <mergeCell ref="F101:F108"/>
    <mergeCell ref="M80:M85"/>
    <mergeCell ref="K80:K85"/>
    <mergeCell ref="E81:E85"/>
    <mergeCell ref="A87:A90"/>
    <mergeCell ref="B87:B90"/>
    <mergeCell ref="C87:C90"/>
    <mergeCell ref="F87:F90"/>
    <mergeCell ref="G87:G90"/>
    <mergeCell ref="H87:H90"/>
    <mergeCell ref="I87:I90"/>
    <mergeCell ref="J87:J90"/>
    <mergeCell ref="K87:K90"/>
    <mergeCell ref="G93:G100"/>
    <mergeCell ref="H93:H100"/>
    <mergeCell ref="I93:I100"/>
    <mergeCell ref="J93:J100"/>
    <mergeCell ref="A93:A100"/>
    <mergeCell ref="B93:B100"/>
    <mergeCell ref="C93:C100"/>
    <mergeCell ref="E93:E100"/>
    <mergeCell ref="F93:F100"/>
    <mergeCell ref="K93:K100"/>
    <mergeCell ref="L93:L100"/>
    <mergeCell ref="H101:H108"/>
    <mergeCell ref="I101:I108"/>
    <mergeCell ref="J101:J108"/>
    <mergeCell ref="M101:M108"/>
    <mergeCell ref="B152:D152"/>
    <mergeCell ref="C122:D122"/>
    <mergeCell ref="G101:G108"/>
    <mergeCell ref="K101:K108"/>
    <mergeCell ref="L101:L108"/>
  </mergeCells>
  <pageMargins left="0.70866141732283472" right="0.70866141732283472" top="0.74803149606299213" bottom="0.74803149606299213" header="0.31496062992125984" footer="0.31496062992125984"/>
  <pageSetup paperSize="5"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444"/>
  <sheetViews>
    <sheetView zoomScale="110" zoomScaleNormal="110" workbookViewId="0">
      <pane ySplit="5" topLeftCell="A15" activePane="bottomLeft" state="frozen"/>
      <selection pane="bottomLeft" activeCell="A4" sqref="A4:T23"/>
    </sheetView>
  </sheetViews>
  <sheetFormatPr defaultColWidth="9.28515625" defaultRowHeight="12.75" x14ac:dyDescent="0.2"/>
  <cols>
    <col min="1" max="8" width="4.85546875" style="472" customWidth="1"/>
    <col min="9" max="9" width="4.85546875" style="511" customWidth="1"/>
    <col min="10" max="11" width="5.85546875" style="472" bestFit="1" customWidth="1"/>
    <col min="12" max="12" width="9.7109375" style="472" bestFit="1" customWidth="1"/>
    <col min="13" max="13" width="5.85546875" style="472" bestFit="1" customWidth="1"/>
    <col min="14" max="14" width="5.7109375" style="472" bestFit="1" customWidth="1"/>
    <col min="15" max="15" width="4.85546875" style="472" customWidth="1"/>
    <col min="16" max="16" width="7.5703125" style="472" customWidth="1"/>
    <col min="17" max="17" width="5.7109375" style="472" bestFit="1" customWidth="1"/>
    <col min="18" max="21" width="4.85546875" style="472" customWidth="1"/>
    <col min="22" max="16384" width="9.28515625" style="472"/>
  </cols>
  <sheetData>
    <row r="1" spans="1:32" x14ac:dyDescent="0.2">
      <c r="C1" s="473"/>
      <c r="D1" s="474"/>
      <c r="E1" s="474"/>
      <c r="F1" s="474"/>
      <c r="G1" s="474"/>
      <c r="H1" s="474"/>
      <c r="I1" s="475"/>
      <c r="J1" s="474"/>
      <c r="K1" s="474"/>
      <c r="L1" s="474"/>
      <c r="M1" s="474"/>
      <c r="N1" s="476"/>
      <c r="O1" s="474"/>
      <c r="P1" s="475"/>
    </row>
    <row r="2" spans="1:32" ht="15.75" customHeight="1" x14ac:dyDescent="0.25">
      <c r="A2" s="1210" t="s">
        <v>1194</v>
      </c>
      <c r="B2" s="1210"/>
      <c r="C2" s="1210"/>
      <c r="D2" s="1210"/>
      <c r="E2" s="1210"/>
      <c r="F2" s="1210"/>
      <c r="G2" s="1210"/>
      <c r="H2" s="1210"/>
      <c r="I2" s="1210"/>
      <c r="J2" s="1210"/>
      <c r="K2" s="1210"/>
      <c r="L2" s="1210"/>
      <c r="M2" s="1210"/>
      <c r="N2" s="1210"/>
      <c r="O2" s="1210"/>
      <c r="P2" s="1210"/>
      <c r="Q2" s="1210"/>
    </row>
    <row r="3" spans="1:32" ht="15" customHeight="1" x14ac:dyDescent="0.2">
      <c r="C3" s="473"/>
      <c r="D3" s="474"/>
      <c r="E3" s="474"/>
      <c r="F3" s="474"/>
      <c r="G3" s="474"/>
      <c r="H3" s="474"/>
      <c r="I3" s="475"/>
      <c r="J3" s="474"/>
      <c r="K3" s="474"/>
      <c r="L3" s="474"/>
      <c r="M3" s="474"/>
      <c r="N3" s="476"/>
      <c r="O3" s="474"/>
      <c r="P3" s="475"/>
    </row>
    <row r="4" spans="1:32" ht="51.75" customHeight="1" x14ac:dyDescent="0.2">
      <c r="A4" s="1212" t="s">
        <v>278</v>
      </c>
      <c r="B4" s="1213" t="s">
        <v>189</v>
      </c>
      <c r="C4" s="1214"/>
      <c r="D4" s="1217" t="s">
        <v>279</v>
      </c>
      <c r="E4" s="1206" t="s">
        <v>280</v>
      </c>
      <c r="F4" s="1208"/>
      <c r="G4" s="1212" t="s">
        <v>281</v>
      </c>
      <c r="H4" s="1212" t="s">
        <v>282</v>
      </c>
      <c r="I4" s="1206" t="s">
        <v>194</v>
      </c>
      <c r="J4" s="1207"/>
      <c r="K4" s="1207"/>
      <c r="L4" s="1207"/>
      <c r="M4" s="1207"/>
      <c r="N4" s="1208"/>
      <c r="O4" s="477" t="s">
        <v>195</v>
      </c>
      <c r="P4" s="1211" t="s">
        <v>196</v>
      </c>
      <c r="Q4" s="1211"/>
      <c r="R4" s="1209" t="s">
        <v>971</v>
      </c>
      <c r="S4" s="1209" t="s">
        <v>972</v>
      </c>
      <c r="T4" s="1209" t="s">
        <v>973</v>
      </c>
    </row>
    <row r="5" spans="1:32" ht="51" x14ac:dyDescent="0.2">
      <c r="A5" s="1212"/>
      <c r="B5" s="1215"/>
      <c r="C5" s="1216"/>
      <c r="D5" s="1218"/>
      <c r="E5" s="548" t="s">
        <v>283</v>
      </c>
      <c r="F5" s="547" t="s">
        <v>284</v>
      </c>
      <c r="G5" s="1212"/>
      <c r="H5" s="1212"/>
      <c r="I5" s="547" t="s">
        <v>197</v>
      </c>
      <c r="J5" s="478">
        <v>2019</v>
      </c>
      <c r="K5" s="547">
        <v>2018</v>
      </c>
      <c r="L5" s="547">
        <v>2019</v>
      </c>
      <c r="M5" s="547">
        <v>2020</v>
      </c>
      <c r="N5" s="547" t="s">
        <v>198</v>
      </c>
      <c r="O5" s="479" t="s">
        <v>197</v>
      </c>
      <c r="P5" s="547" t="s">
        <v>900</v>
      </c>
      <c r="Q5" s="480" t="s">
        <v>286</v>
      </c>
      <c r="R5" s="1209"/>
      <c r="S5" s="1209"/>
      <c r="T5" s="1209"/>
    </row>
    <row r="6" spans="1:32" ht="24" x14ac:dyDescent="0.2">
      <c r="A6" s="481">
        <v>1</v>
      </c>
      <c r="B6" s="1198">
        <v>2</v>
      </c>
      <c r="C6" s="1199"/>
      <c r="D6" s="482">
        <v>3</v>
      </c>
      <c r="E6" s="483">
        <v>4</v>
      </c>
      <c r="F6" s="483">
        <v>5</v>
      </c>
      <c r="G6" s="481">
        <v>6</v>
      </c>
      <c r="H6" s="481">
        <v>7</v>
      </c>
      <c r="I6" s="481">
        <v>8</v>
      </c>
      <c r="J6" s="481">
        <v>9</v>
      </c>
      <c r="K6" s="272">
        <v>10</v>
      </c>
      <c r="L6" s="275" t="s">
        <v>646</v>
      </c>
      <c r="M6" s="481">
        <v>12</v>
      </c>
      <c r="N6" s="541">
        <v>9</v>
      </c>
      <c r="O6" s="272">
        <v>10</v>
      </c>
      <c r="P6" s="484" t="s">
        <v>646</v>
      </c>
      <c r="Q6" s="541">
        <v>12</v>
      </c>
      <c r="R6" s="485"/>
      <c r="S6" s="485"/>
      <c r="T6" s="485"/>
    </row>
    <row r="7" spans="1:32" ht="12.75" customHeight="1" x14ac:dyDescent="0.2">
      <c r="A7" s="1200" t="s">
        <v>630</v>
      </c>
      <c r="B7" s="1200"/>
      <c r="C7" s="1200"/>
      <c r="D7" s="1200"/>
      <c r="E7" s="1200"/>
      <c r="F7" s="1200"/>
      <c r="G7" s="1200"/>
      <c r="H7" s="1200"/>
      <c r="I7" s="1200"/>
      <c r="J7" s="1200"/>
      <c r="K7" s="1200"/>
      <c r="L7" s="1200"/>
      <c r="M7" s="1200"/>
      <c r="N7" s="1200"/>
      <c r="O7" s="1200"/>
      <c r="P7" s="1200"/>
      <c r="Q7" s="1200"/>
      <c r="R7" s="485"/>
      <c r="S7" s="485"/>
      <c r="T7" s="485"/>
    </row>
    <row r="8" spans="1:32" ht="12.6" customHeight="1" x14ac:dyDescent="0.2">
      <c r="A8" s="165" t="s">
        <v>288</v>
      </c>
      <c r="B8" s="1201" t="s">
        <v>917</v>
      </c>
      <c r="C8" s="1202"/>
      <c r="D8" s="1202"/>
      <c r="E8" s="486"/>
      <c r="F8" s="487"/>
      <c r="G8" s="487"/>
      <c r="H8" s="487"/>
      <c r="I8" s="487"/>
      <c r="J8" s="488"/>
      <c r="K8" s="487"/>
      <c r="L8" s="487"/>
      <c r="M8" s="487"/>
      <c r="N8" s="487"/>
      <c r="O8" s="489"/>
      <c r="P8" s="487"/>
      <c r="Q8" s="490">
        <f>SUM(P9:P10)/2</f>
        <v>1</v>
      </c>
      <c r="R8" s="491"/>
      <c r="S8" s="491"/>
      <c r="T8" s="491"/>
    </row>
    <row r="9" spans="1:32" ht="267.75" x14ac:dyDescent="0.2">
      <c r="A9" s="492"/>
      <c r="B9" s="493">
        <v>1</v>
      </c>
      <c r="C9" s="181" t="s">
        <v>965</v>
      </c>
      <c r="D9" s="182" t="s">
        <v>1076</v>
      </c>
      <c r="E9" s="182" t="s">
        <v>966</v>
      </c>
      <c r="F9" s="183" t="s">
        <v>967</v>
      </c>
      <c r="G9" s="184" t="s">
        <v>968</v>
      </c>
      <c r="H9" s="494">
        <v>29</v>
      </c>
      <c r="I9" s="494">
        <v>29</v>
      </c>
      <c r="J9" s="495">
        <v>1</v>
      </c>
      <c r="K9" s="494"/>
      <c r="L9" s="494"/>
      <c r="M9" s="494"/>
      <c r="N9" s="495">
        <v>1</v>
      </c>
      <c r="O9" s="775">
        <v>29</v>
      </c>
      <c r="P9" s="496">
        <v>1</v>
      </c>
      <c r="Q9" s="497"/>
      <c r="R9" s="66" t="s">
        <v>1190</v>
      </c>
      <c r="S9" s="485"/>
      <c r="T9" s="485"/>
    </row>
    <row r="10" spans="1:32" s="485" customFormat="1" ht="267.75" x14ac:dyDescent="0.2">
      <c r="B10" s="32">
        <v>2</v>
      </c>
      <c r="C10" s="181" t="s">
        <v>969</v>
      </c>
      <c r="D10" s="182" t="s">
        <v>1077</v>
      </c>
      <c r="E10" s="182" t="s">
        <v>966</v>
      </c>
      <c r="F10" s="183" t="s">
        <v>967</v>
      </c>
      <c r="G10" s="184" t="s">
        <v>968</v>
      </c>
      <c r="H10" s="494">
        <v>5</v>
      </c>
      <c r="I10" s="494">
        <v>5</v>
      </c>
      <c r="J10" s="495">
        <v>1</v>
      </c>
      <c r="K10" s="494"/>
      <c r="L10" s="494"/>
      <c r="M10" s="494"/>
      <c r="N10" s="495">
        <v>1</v>
      </c>
      <c r="O10" s="776">
        <v>5</v>
      </c>
      <c r="P10" s="496">
        <f>O10/I10</f>
        <v>1</v>
      </c>
      <c r="Q10" s="498"/>
      <c r="R10" s="777" t="s">
        <v>1019</v>
      </c>
      <c r="S10" s="778"/>
      <c r="T10" s="778"/>
      <c r="U10" s="472"/>
      <c r="V10" s="472"/>
      <c r="W10" s="472" t="s">
        <v>158</v>
      </c>
      <c r="X10" s="472"/>
      <c r="Y10" s="472"/>
      <c r="Z10" s="472"/>
      <c r="AA10" s="472"/>
      <c r="AB10" s="472"/>
      <c r="AC10" s="472"/>
      <c r="AD10" s="472"/>
      <c r="AE10" s="472"/>
      <c r="AF10" s="472"/>
    </row>
    <row r="11" spans="1:32" s="485" customFormat="1" ht="12.75" customHeight="1" x14ac:dyDescent="0.2">
      <c r="A11" s="165" t="s">
        <v>326</v>
      </c>
      <c r="B11" s="1201" t="s">
        <v>918</v>
      </c>
      <c r="C11" s="1202"/>
      <c r="D11" s="1202"/>
      <c r="E11" s="486"/>
      <c r="F11" s="487"/>
      <c r="G11" s="487"/>
      <c r="H11" s="487"/>
      <c r="I11" s="487"/>
      <c r="J11" s="488"/>
      <c r="K11" s="487"/>
      <c r="L11" s="487"/>
      <c r="M11" s="487"/>
      <c r="N11" s="487"/>
      <c r="O11" s="489"/>
      <c r="P11" s="487"/>
      <c r="Q11" s="490">
        <f>P12</f>
        <v>0.78700000000000003</v>
      </c>
      <c r="R11" s="779"/>
      <c r="S11" s="491"/>
      <c r="T11" s="491"/>
      <c r="U11" s="472"/>
      <c r="V11" s="472"/>
      <c r="W11" s="472"/>
      <c r="X11" s="472"/>
      <c r="Y11" s="472"/>
      <c r="Z11" s="472"/>
      <c r="AA11" s="472"/>
      <c r="AB11" s="472"/>
      <c r="AC11" s="472"/>
      <c r="AD11" s="472"/>
      <c r="AE11" s="472"/>
      <c r="AF11" s="472"/>
    </row>
    <row r="12" spans="1:32" s="485" customFormat="1" ht="409.5" x14ac:dyDescent="0.2">
      <c r="B12" s="32">
        <v>1</v>
      </c>
      <c r="C12" s="780" t="s">
        <v>1078</v>
      </c>
      <c r="D12" s="780" t="s">
        <v>1079</v>
      </c>
      <c r="E12" s="780" t="s">
        <v>1080</v>
      </c>
      <c r="F12" s="781">
        <v>47</v>
      </c>
      <c r="G12" s="782" t="s">
        <v>1081</v>
      </c>
      <c r="H12" s="783" t="s">
        <v>1082</v>
      </c>
      <c r="I12" s="781">
        <v>47</v>
      </c>
      <c r="J12" s="781"/>
      <c r="K12" s="784">
        <v>1</v>
      </c>
      <c r="L12" s="499"/>
      <c r="M12" s="499"/>
      <c r="N12" s="495">
        <v>1</v>
      </c>
      <c r="O12" s="785">
        <v>37</v>
      </c>
      <c r="P12" s="500">
        <v>0.78700000000000003</v>
      </c>
      <c r="Q12" s="498"/>
      <c r="R12" s="66" t="s">
        <v>1025</v>
      </c>
      <c r="S12" s="786" t="s">
        <v>1195</v>
      </c>
      <c r="T12" s="786" t="s">
        <v>1196</v>
      </c>
      <c r="U12" s="472"/>
      <c r="V12" s="472"/>
      <c r="W12" s="472"/>
      <c r="X12" s="472"/>
      <c r="Y12" s="472"/>
      <c r="Z12" s="472"/>
      <c r="AA12" s="472"/>
      <c r="AB12" s="472"/>
      <c r="AC12" s="472"/>
      <c r="AD12" s="472"/>
      <c r="AE12" s="472"/>
      <c r="AF12" s="472"/>
    </row>
    <row r="13" spans="1:32" s="485" customFormat="1" x14ac:dyDescent="0.2">
      <c r="B13" s="32"/>
      <c r="C13" s="501"/>
      <c r="D13" s="502"/>
      <c r="E13" s="502"/>
      <c r="F13" s="502"/>
      <c r="G13" s="32"/>
      <c r="H13" s="32"/>
      <c r="I13" s="32"/>
      <c r="J13" s="498"/>
      <c r="K13" s="32"/>
      <c r="L13" s="32"/>
      <c r="M13" s="32"/>
      <c r="N13" s="497"/>
      <c r="O13" s="32"/>
      <c r="P13" s="184"/>
      <c r="Q13" s="498"/>
      <c r="U13" s="472"/>
      <c r="V13" s="472"/>
      <c r="W13" s="472"/>
      <c r="X13" s="472"/>
      <c r="Y13" s="472"/>
      <c r="Z13" s="472"/>
      <c r="AA13" s="472"/>
      <c r="AB13" s="472"/>
      <c r="AC13" s="472"/>
      <c r="AD13" s="472"/>
      <c r="AE13" s="472"/>
      <c r="AF13" s="472"/>
    </row>
    <row r="14" spans="1:32" s="485" customFormat="1" ht="12.75" customHeight="1" x14ac:dyDescent="0.2">
      <c r="A14" s="165" t="s">
        <v>394</v>
      </c>
      <c r="B14" s="1203" t="s">
        <v>1083</v>
      </c>
      <c r="C14" s="1204"/>
      <c r="D14" s="1204"/>
      <c r="E14" s="1205"/>
      <c r="F14" s="487"/>
      <c r="G14" s="487"/>
      <c r="H14" s="487"/>
      <c r="I14" s="487"/>
      <c r="J14" s="488"/>
      <c r="K14" s="487"/>
      <c r="L14" s="487"/>
      <c r="M14" s="487"/>
      <c r="N14" s="503"/>
      <c r="O14" s="489"/>
      <c r="P14" s="503"/>
      <c r="Q14" s="490">
        <f>SUM(P15:P16)/2</f>
        <v>1</v>
      </c>
      <c r="R14" s="491"/>
      <c r="S14" s="491"/>
      <c r="T14" s="491"/>
      <c r="U14" s="472"/>
      <c r="V14" s="472"/>
      <c r="W14" s="472"/>
      <c r="X14" s="472"/>
      <c r="Y14" s="472"/>
      <c r="Z14" s="472"/>
      <c r="AA14" s="472"/>
      <c r="AB14" s="472"/>
      <c r="AC14" s="472"/>
      <c r="AD14" s="472"/>
      <c r="AE14" s="472"/>
      <c r="AF14" s="472"/>
    </row>
    <row r="15" spans="1:32" s="485" customFormat="1" ht="36.75" customHeight="1" x14ac:dyDescent="0.2">
      <c r="B15" s="32">
        <v>1</v>
      </c>
      <c r="C15" s="787" t="s">
        <v>1084</v>
      </c>
      <c r="D15" s="788" t="s">
        <v>1197</v>
      </c>
      <c r="E15" s="789" t="s">
        <v>1085</v>
      </c>
      <c r="F15" s="790" t="s">
        <v>1086</v>
      </c>
      <c r="G15" s="32" t="s">
        <v>964</v>
      </c>
      <c r="H15" s="790">
        <v>2</v>
      </c>
      <c r="I15" s="790"/>
      <c r="J15" s="790"/>
      <c r="K15" s="791">
        <v>1</v>
      </c>
      <c r="L15" s="66"/>
      <c r="M15" s="66"/>
      <c r="N15" s="495">
        <v>1</v>
      </c>
      <c r="O15" s="785">
        <v>2</v>
      </c>
      <c r="P15" s="496">
        <v>1</v>
      </c>
      <c r="Q15" s="497"/>
      <c r="R15" s="66" t="s">
        <v>1190</v>
      </c>
      <c r="U15" s="472"/>
      <c r="V15" s="472"/>
      <c r="W15" s="472"/>
      <c r="X15" s="472"/>
      <c r="Y15" s="472"/>
      <c r="Z15" s="472"/>
      <c r="AA15" s="472"/>
      <c r="AB15" s="472"/>
      <c r="AC15" s="472"/>
      <c r="AD15" s="472"/>
      <c r="AE15" s="472"/>
      <c r="AF15" s="472"/>
    </row>
    <row r="16" spans="1:32" s="485" customFormat="1" ht="306" x14ac:dyDescent="0.2">
      <c r="B16" s="32">
        <v>2</v>
      </c>
      <c r="C16" s="792" t="s">
        <v>1087</v>
      </c>
      <c r="D16" s="793" t="s">
        <v>1198</v>
      </c>
      <c r="E16" s="794" t="s">
        <v>1088</v>
      </c>
      <c r="F16" s="794" t="s">
        <v>1199</v>
      </c>
      <c r="G16" s="32" t="s">
        <v>964</v>
      </c>
      <c r="H16" s="794">
        <v>6</v>
      </c>
      <c r="I16" s="794"/>
      <c r="J16" s="794"/>
      <c r="K16" s="795">
        <v>1</v>
      </c>
      <c r="L16" s="66"/>
      <c r="M16" s="66"/>
      <c r="N16" s="67">
        <v>1</v>
      </c>
      <c r="O16" s="785">
        <v>6</v>
      </c>
      <c r="P16" s="504">
        <v>1</v>
      </c>
      <c r="Q16" s="498"/>
      <c r="R16" s="66" t="s">
        <v>1019</v>
      </c>
      <c r="U16" s="472"/>
      <c r="V16" s="472"/>
      <c r="W16" s="472"/>
      <c r="X16" s="472"/>
      <c r="Y16" s="472"/>
      <c r="Z16" s="472"/>
      <c r="AA16" s="472"/>
      <c r="AB16" s="472"/>
      <c r="AC16" s="472"/>
      <c r="AD16" s="472"/>
      <c r="AE16" s="472"/>
      <c r="AF16" s="472"/>
    </row>
    <row r="17" spans="1:32" s="485" customFormat="1" x14ac:dyDescent="0.2">
      <c r="C17" s="505"/>
      <c r="D17" s="31"/>
      <c r="E17" s="30"/>
      <c r="F17" s="30"/>
      <c r="G17" s="506"/>
      <c r="H17" s="506"/>
      <c r="I17" s="507"/>
      <c r="J17" s="506"/>
      <c r="K17" s="506"/>
      <c r="L17" s="506"/>
      <c r="M17" s="506"/>
      <c r="N17" s="508"/>
      <c r="O17" s="506"/>
      <c r="P17" s="507"/>
      <c r="U17" s="472"/>
      <c r="V17" s="472"/>
      <c r="W17" s="472"/>
      <c r="X17" s="472"/>
      <c r="Y17" s="472"/>
      <c r="Z17" s="472"/>
      <c r="AA17" s="472"/>
      <c r="AB17" s="472"/>
      <c r="AC17" s="472"/>
      <c r="AD17" s="472"/>
      <c r="AE17" s="472"/>
      <c r="AF17" s="472"/>
    </row>
    <row r="18" spans="1:32" x14ac:dyDescent="0.2">
      <c r="A18" s="345"/>
      <c r="B18" s="168"/>
      <c r="C18" s="120" t="s">
        <v>901</v>
      </c>
      <c r="D18" s="121"/>
      <c r="E18" s="122"/>
      <c r="F18" s="122"/>
      <c r="G18" s="123"/>
      <c r="H18" s="101"/>
      <c r="I18" s="109"/>
      <c r="J18" s="109"/>
      <c r="K18" s="109"/>
      <c r="L18" s="109"/>
      <c r="M18" s="109"/>
      <c r="N18" s="109"/>
      <c r="O18" s="109"/>
      <c r="P18" s="109"/>
      <c r="Q18" s="125">
        <f>SUM(Q8:Q16)</f>
        <v>2.7869999999999999</v>
      </c>
      <c r="R18" s="485"/>
      <c r="S18" s="485"/>
      <c r="T18" s="485"/>
    </row>
    <row r="19" spans="1:32" x14ac:dyDescent="0.2">
      <c r="A19" s="509"/>
      <c r="B19" s="169"/>
      <c r="C19" s="126" t="s">
        <v>902</v>
      </c>
      <c r="D19" s="127"/>
      <c r="E19" s="128"/>
      <c r="F19" s="128"/>
      <c r="G19" s="129"/>
      <c r="H19" s="130"/>
      <c r="I19" s="111"/>
      <c r="J19" s="111"/>
      <c r="K19" s="111"/>
      <c r="L19" s="111"/>
      <c r="M19" s="111"/>
      <c r="N19" s="111"/>
      <c r="O19" s="111"/>
      <c r="P19" s="111"/>
      <c r="Q19" s="132">
        <f>Q18/3</f>
        <v>0.92899999999999994</v>
      </c>
      <c r="R19" s="485"/>
      <c r="S19" s="485"/>
      <c r="T19" s="485"/>
    </row>
    <row r="20" spans="1:32" ht="14.25" x14ac:dyDescent="0.3">
      <c r="A20" s="170"/>
      <c r="B20" s="171"/>
      <c r="C20" s="172" t="s">
        <v>781</v>
      </c>
      <c r="D20" s="170"/>
      <c r="E20" s="170"/>
      <c r="F20" s="133"/>
      <c r="G20" s="134"/>
      <c r="H20" s="134"/>
      <c r="I20" s="134"/>
      <c r="J20" s="134"/>
      <c r="K20" s="135"/>
      <c r="L20" s="134"/>
      <c r="M20" s="136"/>
      <c r="N20" s="508"/>
      <c r="O20" s="506"/>
      <c r="P20" s="507"/>
      <c r="Q20" s="136"/>
      <c r="R20" s="485"/>
      <c r="S20" s="485"/>
      <c r="T20" s="485"/>
    </row>
    <row r="21" spans="1:32" ht="14.25" x14ac:dyDescent="0.3">
      <c r="A21" s="170"/>
      <c r="B21" s="173">
        <v>1</v>
      </c>
      <c r="C21" s="172" t="s">
        <v>782</v>
      </c>
      <c r="D21" s="170"/>
      <c r="E21" s="170"/>
      <c r="F21" s="133"/>
      <c r="G21" s="134"/>
      <c r="H21" s="134"/>
      <c r="I21" s="134"/>
      <c r="J21" s="134"/>
      <c r="K21" s="135"/>
      <c r="L21" s="134"/>
      <c r="M21" s="151"/>
      <c r="N21" s="508"/>
      <c r="O21" s="506"/>
      <c r="P21" s="507"/>
      <c r="Q21" s="151"/>
      <c r="R21" s="485"/>
      <c r="S21" s="485"/>
      <c r="T21" s="485"/>
    </row>
    <row r="22" spans="1:32" ht="14.25" x14ac:dyDescent="0.3">
      <c r="A22" s="170"/>
      <c r="B22" s="173">
        <v>2</v>
      </c>
      <c r="C22" s="172" t="s">
        <v>785</v>
      </c>
      <c r="D22" s="170"/>
      <c r="E22" s="170"/>
      <c r="F22" s="133"/>
      <c r="G22" s="134"/>
      <c r="H22" s="134"/>
      <c r="I22" s="134"/>
      <c r="J22" s="134"/>
      <c r="K22" s="135"/>
      <c r="L22" s="134"/>
      <c r="M22" s="152"/>
      <c r="N22" s="508"/>
      <c r="O22" s="506"/>
      <c r="P22" s="507"/>
      <c r="Q22" s="152"/>
      <c r="R22" s="485"/>
      <c r="S22" s="485"/>
      <c r="T22" s="485"/>
    </row>
    <row r="23" spans="1:32" ht="14.25" x14ac:dyDescent="0.3">
      <c r="A23" s="170"/>
      <c r="B23" s="174">
        <v>3</v>
      </c>
      <c r="C23" s="172" t="s">
        <v>783</v>
      </c>
      <c r="D23" s="172"/>
      <c r="E23" s="175"/>
      <c r="F23" s="166"/>
      <c r="G23" s="166"/>
      <c r="H23" s="166"/>
      <c r="I23" s="167"/>
      <c r="J23" s="134"/>
      <c r="K23" s="135"/>
      <c r="L23" s="134"/>
      <c r="M23" s="153"/>
      <c r="N23" s="508"/>
      <c r="O23" s="506"/>
      <c r="P23" s="507"/>
      <c r="Q23" s="153"/>
      <c r="R23" s="485"/>
      <c r="S23" s="485"/>
      <c r="T23" s="485"/>
    </row>
    <row r="24" spans="1:32" x14ac:dyDescent="0.2">
      <c r="C24" s="473"/>
      <c r="D24" s="474"/>
      <c r="E24" s="474"/>
      <c r="F24" s="474"/>
      <c r="G24" s="474"/>
      <c r="H24" s="474"/>
      <c r="I24" s="475"/>
      <c r="J24" s="474"/>
      <c r="K24" s="474"/>
      <c r="L24" s="474"/>
      <c r="M24" s="474"/>
      <c r="N24" s="510"/>
      <c r="O24" s="474"/>
      <c r="P24" s="475"/>
    </row>
    <row r="25" spans="1:32" x14ac:dyDescent="0.2">
      <c r="C25" s="473"/>
      <c r="D25" s="474"/>
      <c r="E25" s="474"/>
      <c r="F25" s="474"/>
      <c r="G25" s="474"/>
      <c r="H25" s="474"/>
      <c r="I25" s="475"/>
      <c r="J25" s="474"/>
      <c r="K25" s="474"/>
      <c r="L25" s="474"/>
      <c r="M25" s="474"/>
      <c r="N25" s="510"/>
      <c r="O25" s="474"/>
      <c r="P25" s="475"/>
    </row>
    <row r="26" spans="1:32" x14ac:dyDescent="0.2">
      <c r="C26" s="473"/>
      <c r="D26" s="474"/>
      <c r="E26" s="474"/>
      <c r="F26" s="474"/>
      <c r="G26" s="474"/>
      <c r="H26" s="474"/>
      <c r="I26" s="475"/>
      <c r="J26" s="474"/>
      <c r="K26" s="474"/>
      <c r="L26" s="474"/>
      <c r="M26" s="474"/>
      <c r="N26" s="510"/>
      <c r="O26" s="474"/>
      <c r="P26" s="475"/>
    </row>
    <row r="27" spans="1:32" x14ac:dyDescent="0.2">
      <c r="C27" s="473"/>
      <c r="D27" s="474"/>
      <c r="E27" s="474"/>
      <c r="F27" s="474"/>
      <c r="G27" s="474"/>
      <c r="H27" s="474"/>
      <c r="I27" s="475"/>
      <c r="J27" s="474"/>
      <c r="K27" s="474"/>
      <c r="L27" s="474"/>
      <c r="M27" s="474"/>
      <c r="N27" s="510"/>
      <c r="O27" s="474"/>
      <c r="P27" s="475"/>
    </row>
    <row r="28" spans="1:32" x14ac:dyDescent="0.2">
      <c r="C28" s="473"/>
      <c r="D28" s="474"/>
      <c r="E28" s="474"/>
      <c r="F28" s="474"/>
      <c r="G28" s="474"/>
      <c r="H28" s="474"/>
      <c r="I28" s="475"/>
      <c r="J28" s="474"/>
      <c r="K28" s="474"/>
      <c r="L28" s="474"/>
      <c r="M28" s="474"/>
      <c r="N28" s="510"/>
      <c r="O28" s="474"/>
      <c r="P28" s="475"/>
    </row>
    <row r="29" spans="1:32" x14ac:dyDescent="0.2">
      <c r="C29" s="473"/>
      <c r="D29" s="474"/>
      <c r="E29" s="474"/>
      <c r="F29" s="474"/>
      <c r="G29" s="474"/>
      <c r="H29" s="474"/>
      <c r="I29" s="475"/>
      <c r="J29" s="474"/>
      <c r="K29" s="474"/>
      <c r="L29" s="474"/>
      <c r="M29" s="474"/>
      <c r="N29" s="510"/>
      <c r="O29" s="474"/>
      <c r="P29" s="475"/>
    </row>
    <row r="30" spans="1:32" x14ac:dyDescent="0.2">
      <c r="C30" s="473"/>
      <c r="D30" s="474"/>
      <c r="E30" s="474"/>
      <c r="F30" s="474"/>
      <c r="G30" s="474"/>
      <c r="H30" s="474"/>
      <c r="I30" s="475"/>
      <c r="J30" s="474"/>
      <c r="K30" s="474"/>
      <c r="L30" s="474"/>
      <c r="M30" s="474"/>
      <c r="N30" s="510"/>
      <c r="O30" s="474"/>
      <c r="P30" s="475"/>
    </row>
    <row r="31" spans="1:32" x14ac:dyDescent="0.2">
      <c r="C31" s="473"/>
      <c r="D31" s="474"/>
      <c r="E31" s="474"/>
      <c r="F31" s="474"/>
      <c r="G31" s="474"/>
      <c r="H31" s="474"/>
      <c r="I31" s="475"/>
      <c r="J31" s="474"/>
      <c r="K31" s="474"/>
      <c r="L31" s="474"/>
      <c r="M31" s="474"/>
      <c r="N31" s="510"/>
      <c r="O31" s="474"/>
      <c r="P31" s="475"/>
    </row>
    <row r="32" spans="1:32" x14ac:dyDescent="0.2">
      <c r="C32" s="473"/>
      <c r="D32" s="474"/>
      <c r="E32" s="474"/>
      <c r="F32" s="474"/>
      <c r="G32" s="474"/>
      <c r="H32" s="474"/>
      <c r="I32" s="475"/>
      <c r="J32" s="474"/>
      <c r="K32" s="474"/>
      <c r="L32" s="474"/>
      <c r="M32" s="474"/>
      <c r="N32" s="510"/>
      <c r="O32" s="474"/>
      <c r="P32" s="475"/>
    </row>
    <row r="33" spans="3:16" x14ac:dyDescent="0.2">
      <c r="C33" s="473"/>
      <c r="D33" s="474"/>
      <c r="E33" s="474"/>
      <c r="F33" s="474"/>
      <c r="G33" s="474"/>
      <c r="H33" s="474"/>
      <c r="I33" s="475"/>
      <c r="J33" s="474"/>
      <c r="K33" s="474"/>
      <c r="L33" s="474"/>
      <c r="M33" s="474"/>
      <c r="N33" s="510"/>
      <c r="O33" s="474"/>
      <c r="P33" s="475"/>
    </row>
    <row r="34" spans="3:16" x14ac:dyDescent="0.2">
      <c r="C34" s="473"/>
      <c r="D34" s="474"/>
      <c r="E34" s="474"/>
      <c r="F34" s="474"/>
      <c r="G34" s="474"/>
      <c r="H34" s="474"/>
      <c r="I34" s="475"/>
      <c r="J34" s="474"/>
      <c r="K34" s="474"/>
      <c r="L34" s="474"/>
      <c r="M34" s="474"/>
      <c r="N34" s="510"/>
      <c r="O34" s="474"/>
      <c r="P34" s="475"/>
    </row>
    <row r="35" spans="3:16" x14ac:dyDescent="0.2">
      <c r="C35" s="473"/>
      <c r="D35" s="474"/>
      <c r="E35" s="474"/>
      <c r="F35" s="474"/>
      <c r="G35" s="474"/>
      <c r="H35" s="474"/>
      <c r="I35" s="475"/>
      <c r="J35" s="474"/>
      <c r="K35" s="474"/>
      <c r="L35" s="474"/>
      <c r="M35" s="474"/>
      <c r="N35" s="510"/>
      <c r="O35" s="474"/>
      <c r="P35" s="475"/>
    </row>
    <row r="36" spans="3:16" x14ac:dyDescent="0.2">
      <c r="C36" s="473"/>
      <c r="D36" s="474"/>
      <c r="E36" s="474"/>
      <c r="F36" s="474"/>
      <c r="G36" s="474"/>
      <c r="H36" s="474"/>
      <c r="I36" s="475"/>
      <c r="J36" s="474"/>
      <c r="K36" s="474"/>
      <c r="L36" s="474"/>
      <c r="M36" s="474"/>
      <c r="N36" s="510"/>
      <c r="O36" s="474"/>
      <c r="P36" s="475"/>
    </row>
    <row r="37" spans="3:16" x14ac:dyDescent="0.2">
      <c r="C37" s="473"/>
      <c r="D37" s="474"/>
      <c r="E37" s="474"/>
      <c r="F37" s="474"/>
      <c r="G37" s="474"/>
      <c r="H37" s="474"/>
      <c r="I37" s="475"/>
      <c r="J37" s="474"/>
      <c r="K37" s="474"/>
      <c r="L37" s="474"/>
      <c r="M37" s="474"/>
      <c r="N37" s="510"/>
      <c r="O37" s="474"/>
      <c r="P37" s="475"/>
    </row>
    <row r="38" spans="3:16" x14ac:dyDescent="0.2">
      <c r="C38" s="473"/>
      <c r="D38" s="474"/>
      <c r="E38" s="474"/>
      <c r="F38" s="474"/>
      <c r="G38" s="474"/>
      <c r="H38" s="474"/>
      <c r="I38" s="475"/>
      <c r="J38" s="474"/>
      <c r="K38" s="474"/>
      <c r="L38" s="474"/>
      <c r="M38" s="474"/>
      <c r="N38" s="510"/>
      <c r="O38" s="474"/>
      <c r="P38" s="475"/>
    </row>
    <row r="39" spans="3:16" x14ac:dyDescent="0.2">
      <c r="C39" s="473"/>
      <c r="D39" s="474"/>
      <c r="E39" s="474"/>
      <c r="F39" s="474"/>
      <c r="G39" s="474"/>
      <c r="H39" s="474"/>
      <c r="I39" s="475"/>
      <c r="J39" s="474"/>
      <c r="K39" s="474"/>
      <c r="L39" s="474"/>
      <c r="M39" s="474"/>
      <c r="N39" s="510"/>
      <c r="O39" s="474"/>
      <c r="P39" s="475"/>
    </row>
    <row r="40" spans="3:16" x14ac:dyDescent="0.2">
      <c r="C40" s="473"/>
      <c r="D40" s="474"/>
      <c r="E40" s="474"/>
      <c r="F40" s="474"/>
      <c r="G40" s="474"/>
      <c r="H40" s="474"/>
      <c r="I40" s="475"/>
      <c r="J40" s="474"/>
      <c r="K40" s="474"/>
      <c r="L40" s="474"/>
      <c r="M40" s="474"/>
      <c r="N40" s="510"/>
      <c r="O40" s="474"/>
      <c r="P40" s="475"/>
    </row>
    <row r="41" spans="3:16" x14ac:dyDescent="0.2">
      <c r="C41" s="473"/>
      <c r="D41" s="474"/>
      <c r="E41" s="474"/>
      <c r="F41" s="474"/>
      <c r="G41" s="474"/>
      <c r="H41" s="474"/>
      <c r="I41" s="475"/>
      <c r="J41" s="474"/>
      <c r="K41" s="474"/>
      <c r="L41" s="474"/>
      <c r="M41" s="474"/>
      <c r="N41" s="510"/>
      <c r="O41" s="474"/>
      <c r="P41" s="475"/>
    </row>
    <row r="42" spans="3:16" x14ac:dyDescent="0.2">
      <c r="C42" s="473"/>
      <c r="D42" s="474"/>
      <c r="E42" s="474"/>
      <c r="F42" s="474"/>
      <c r="G42" s="474"/>
      <c r="H42" s="474"/>
      <c r="I42" s="475"/>
      <c r="J42" s="474"/>
      <c r="K42" s="474"/>
      <c r="L42" s="474"/>
      <c r="M42" s="474"/>
      <c r="N42" s="510"/>
      <c r="O42" s="474"/>
      <c r="P42" s="475"/>
    </row>
    <row r="43" spans="3:16" x14ac:dyDescent="0.2">
      <c r="C43" s="473"/>
      <c r="D43" s="474"/>
      <c r="E43" s="474"/>
      <c r="F43" s="474"/>
      <c r="G43" s="474"/>
      <c r="H43" s="474"/>
      <c r="I43" s="475"/>
      <c r="J43" s="474"/>
      <c r="K43" s="474"/>
      <c r="L43" s="474"/>
      <c r="M43" s="474"/>
      <c r="N43" s="510"/>
      <c r="O43" s="474"/>
      <c r="P43" s="475"/>
    </row>
    <row r="44" spans="3:16" x14ac:dyDescent="0.2">
      <c r="C44" s="473"/>
      <c r="D44" s="474"/>
      <c r="E44" s="474"/>
      <c r="F44" s="474"/>
      <c r="G44" s="474"/>
      <c r="H44" s="474"/>
      <c r="I44" s="475"/>
      <c r="J44" s="474"/>
      <c r="K44" s="474"/>
      <c r="L44" s="474"/>
      <c r="M44" s="474"/>
      <c r="N44" s="510"/>
      <c r="O44" s="474"/>
      <c r="P44" s="475"/>
    </row>
    <row r="45" spans="3:16" x14ac:dyDescent="0.2">
      <c r="C45" s="473"/>
      <c r="D45" s="474"/>
      <c r="E45" s="474"/>
      <c r="F45" s="474"/>
      <c r="G45" s="474"/>
      <c r="H45" s="474"/>
      <c r="I45" s="475"/>
      <c r="J45" s="474"/>
      <c r="K45" s="474"/>
      <c r="L45" s="474"/>
      <c r="M45" s="474"/>
      <c r="N45" s="510"/>
      <c r="O45" s="474"/>
      <c r="P45" s="475"/>
    </row>
    <row r="46" spans="3:16" x14ac:dyDescent="0.2">
      <c r="C46" s="473"/>
      <c r="D46" s="474"/>
      <c r="E46" s="474"/>
      <c r="F46" s="474"/>
      <c r="G46" s="474"/>
      <c r="H46" s="474"/>
      <c r="I46" s="475"/>
      <c r="J46" s="474"/>
      <c r="K46" s="474"/>
      <c r="L46" s="474"/>
      <c r="M46" s="474"/>
      <c r="N46" s="510"/>
      <c r="O46" s="474"/>
      <c r="P46" s="475"/>
    </row>
    <row r="47" spans="3:16" x14ac:dyDescent="0.2">
      <c r="C47" s="473"/>
      <c r="D47" s="474"/>
      <c r="E47" s="474"/>
      <c r="F47" s="474"/>
      <c r="G47" s="474"/>
      <c r="H47" s="474"/>
      <c r="I47" s="475"/>
      <c r="J47" s="474"/>
      <c r="K47" s="474"/>
      <c r="L47" s="474"/>
      <c r="M47" s="474"/>
      <c r="N47" s="510"/>
      <c r="O47" s="474"/>
      <c r="P47" s="475"/>
    </row>
    <row r="48" spans="3:16" x14ac:dyDescent="0.2">
      <c r="C48" s="473"/>
      <c r="D48" s="474"/>
      <c r="E48" s="474"/>
      <c r="F48" s="474"/>
      <c r="G48" s="474"/>
      <c r="H48" s="474"/>
      <c r="I48" s="475"/>
      <c r="J48" s="474"/>
      <c r="K48" s="474"/>
      <c r="L48" s="474"/>
      <c r="M48" s="474"/>
      <c r="N48" s="510"/>
      <c r="O48" s="474"/>
      <c r="P48" s="475"/>
    </row>
    <row r="49" spans="3:16" x14ac:dyDescent="0.2">
      <c r="C49" s="473"/>
      <c r="D49" s="474"/>
      <c r="E49" s="474"/>
      <c r="F49" s="474"/>
      <c r="G49" s="474"/>
      <c r="H49" s="474"/>
      <c r="I49" s="475"/>
      <c r="J49" s="474"/>
      <c r="K49" s="474"/>
      <c r="L49" s="474"/>
      <c r="M49" s="474"/>
      <c r="N49" s="510"/>
      <c r="O49" s="474"/>
      <c r="P49" s="475"/>
    </row>
    <row r="50" spans="3:16" x14ac:dyDescent="0.2">
      <c r="C50" s="473"/>
      <c r="D50" s="474"/>
      <c r="E50" s="474"/>
      <c r="F50" s="474"/>
      <c r="G50" s="474"/>
      <c r="H50" s="474"/>
      <c r="I50" s="475"/>
      <c r="J50" s="474"/>
      <c r="K50" s="474"/>
      <c r="L50" s="474"/>
      <c r="M50" s="474"/>
      <c r="N50" s="510"/>
      <c r="O50" s="474"/>
      <c r="P50" s="475"/>
    </row>
    <row r="51" spans="3:16" x14ac:dyDescent="0.2">
      <c r="C51" s="473"/>
      <c r="D51" s="474"/>
      <c r="E51" s="474"/>
      <c r="F51" s="474"/>
      <c r="G51" s="474"/>
      <c r="H51" s="474"/>
      <c r="I51" s="475"/>
      <c r="J51" s="474"/>
      <c r="K51" s="474"/>
      <c r="L51" s="474"/>
      <c r="M51" s="474"/>
      <c r="N51" s="510"/>
      <c r="O51" s="474"/>
      <c r="P51" s="475"/>
    </row>
    <row r="52" spans="3:16" x14ac:dyDescent="0.2">
      <c r="C52" s="473"/>
      <c r="D52" s="474"/>
      <c r="E52" s="474"/>
      <c r="F52" s="474"/>
      <c r="G52" s="474"/>
      <c r="H52" s="474"/>
      <c r="I52" s="475"/>
      <c r="J52" s="474"/>
      <c r="K52" s="474"/>
      <c r="L52" s="474"/>
      <c r="M52" s="474"/>
      <c r="N52" s="510"/>
      <c r="O52" s="474"/>
      <c r="P52" s="475"/>
    </row>
    <row r="53" spans="3:16" x14ac:dyDescent="0.2">
      <c r="C53" s="473"/>
      <c r="D53" s="474"/>
      <c r="E53" s="474"/>
      <c r="F53" s="474"/>
      <c r="G53" s="474"/>
      <c r="H53" s="474"/>
      <c r="I53" s="475"/>
      <c r="J53" s="474"/>
      <c r="K53" s="474"/>
      <c r="L53" s="474"/>
      <c r="M53" s="474"/>
      <c r="N53" s="510"/>
      <c r="O53" s="474"/>
      <c r="P53" s="475"/>
    </row>
    <row r="54" spans="3:16" x14ac:dyDescent="0.2">
      <c r="C54" s="473"/>
      <c r="D54" s="474"/>
      <c r="E54" s="474"/>
      <c r="F54" s="474"/>
      <c r="G54" s="474"/>
      <c r="H54" s="474"/>
      <c r="I54" s="475"/>
      <c r="J54" s="474"/>
      <c r="K54" s="474"/>
      <c r="L54" s="474"/>
      <c r="M54" s="474"/>
      <c r="N54" s="510"/>
      <c r="O54" s="474"/>
      <c r="P54" s="475"/>
    </row>
    <row r="55" spans="3:16" x14ac:dyDescent="0.2">
      <c r="C55" s="473"/>
      <c r="D55" s="474"/>
      <c r="E55" s="474"/>
      <c r="F55" s="474"/>
      <c r="G55" s="474"/>
      <c r="H55" s="474"/>
      <c r="I55" s="475"/>
      <c r="J55" s="474"/>
      <c r="K55" s="474"/>
      <c r="L55" s="474"/>
      <c r="M55" s="474"/>
      <c r="N55" s="510"/>
      <c r="O55" s="474"/>
      <c r="P55" s="475"/>
    </row>
    <row r="56" spans="3:16" x14ac:dyDescent="0.2">
      <c r="C56" s="473"/>
      <c r="D56" s="474"/>
      <c r="E56" s="474"/>
      <c r="F56" s="474"/>
      <c r="G56" s="474"/>
      <c r="H56" s="474"/>
      <c r="I56" s="475"/>
      <c r="J56" s="474"/>
      <c r="K56" s="474"/>
      <c r="L56" s="474"/>
      <c r="M56" s="474"/>
      <c r="N56" s="510"/>
      <c r="O56" s="474"/>
      <c r="P56" s="475"/>
    </row>
    <row r="57" spans="3:16" x14ac:dyDescent="0.2">
      <c r="C57" s="473"/>
      <c r="D57" s="474"/>
      <c r="E57" s="474"/>
      <c r="F57" s="474"/>
      <c r="G57" s="474"/>
      <c r="H57" s="474"/>
      <c r="I57" s="475"/>
      <c r="J57" s="474"/>
      <c r="K57" s="474"/>
      <c r="L57" s="474"/>
      <c r="M57" s="474"/>
      <c r="N57" s="510"/>
      <c r="O57" s="474"/>
      <c r="P57" s="475"/>
    </row>
    <row r="58" spans="3:16" x14ac:dyDescent="0.2">
      <c r="C58" s="473"/>
      <c r="D58" s="474"/>
      <c r="E58" s="474"/>
      <c r="F58" s="474"/>
      <c r="G58" s="474"/>
      <c r="H58" s="474"/>
      <c r="I58" s="475"/>
      <c r="J58" s="474"/>
      <c r="K58" s="474"/>
      <c r="L58" s="474"/>
      <c r="M58" s="474"/>
      <c r="N58" s="510"/>
      <c r="O58" s="474"/>
      <c r="P58" s="475"/>
    </row>
    <row r="59" spans="3:16" x14ac:dyDescent="0.2">
      <c r="C59" s="473"/>
      <c r="D59" s="474"/>
      <c r="E59" s="474"/>
      <c r="F59" s="474"/>
      <c r="G59" s="474"/>
      <c r="H59" s="474"/>
      <c r="I59" s="475"/>
      <c r="J59" s="474"/>
      <c r="K59" s="474"/>
      <c r="L59" s="474"/>
      <c r="M59" s="474"/>
      <c r="N59" s="510"/>
      <c r="O59" s="474"/>
      <c r="P59" s="475"/>
    </row>
    <row r="60" spans="3:16" x14ac:dyDescent="0.2">
      <c r="C60" s="473"/>
      <c r="D60" s="474"/>
      <c r="E60" s="474"/>
      <c r="F60" s="474"/>
      <c r="G60" s="474"/>
      <c r="H60" s="474"/>
      <c r="I60" s="475"/>
      <c r="J60" s="474"/>
      <c r="K60" s="474"/>
      <c r="L60" s="474"/>
      <c r="M60" s="474"/>
      <c r="N60" s="510"/>
      <c r="O60" s="474"/>
      <c r="P60" s="475"/>
    </row>
    <row r="61" spans="3:16" x14ac:dyDescent="0.2">
      <c r="C61" s="473"/>
      <c r="D61" s="474"/>
      <c r="E61" s="474"/>
      <c r="F61" s="474"/>
      <c r="G61" s="474"/>
      <c r="H61" s="474"/>
      <c r="I61" s="475"/>
      <c r="J61" s="474"/>
      <c r="K61" s="474"/>
      <c r="L61" s="474"/>
      <c r="M61" s="474"/>
      <c r="N61" s="510"/>
      <c r="O61" s="474"/>
      <c r="P61" s="475"/>
    </row>
    <row r="62" spans="3:16" x14ac:dyDescent="0.2">
      <c r="C62" s="473"/>
      <c r="D62" s="474"/>
      <c r="E62" s="474"/>
      <c r="F62" s="474"/>
      <c r="G62" s="474"/>
      <c r="H62" s="474"/>
      <c r="I62" s="475"/>
      <c r="J62" s="474"/>
      <c r="K62" s="474"/>
      <c r="L62" s="474"/>
      <c r="M62" s="474"/>
      <c r="N62" s="510"/>
      <c r="O62" s="474"/>
      <c r="P62" s="475"/>
    </row>
    <row r="63" spans="3:16" x14ac:dyDescent="0.2">
      <c r="C63" s="473"/>
      <c r="D63" s="474"/>
      <c r="E63" s="474"/>
      <c r="F63" s="474"/>
      <c r="G63" s="474"/>
      <c r="H63" s="474"/>
      <c r="I63" s="475"/>
      <c r="J63" s="474"/>
      <c r="K63" s="474"/>
      <c r="L63" s="474"/>
      <c r="M63" s="474"/>
      <c r="N63" s="510"/>
      <c r="O63" s="474"/>
      <c r="P63" s="475"/>
    </row>
    <row r="64" spans="3:16" x14ac:dyDescent="0.2">
      <c r="C64" s="473"/>
      <c r="D64" s="474"/>
      <c r="E64" s="474"/>
      <c r="F64" s="474"/>
      <c r="G64" s="474"/>
      <c r="H64" s="474"/>
      <c r="I64" s="475"/>
      <c r="J64" s="474"/>
      <c r="K64" s="474"/>
      <c r="L64" s="474"/>
      <c r="M64" s="474"/>
      <c r="N64" s="510"/>
      <c r="O64" s="474"/>
      <c r="P64" s="475"/>
    </row>
    <row r="65" spans="3:16" x14ac:dyDescent="0.2">
      <c r="C65" s="473"/>
      <c r="D65" s="474"/>
      <c r="E65" s="474"/>
      <c r="F65" s="474"/>
      <c r="G65" s="474"/>
      <c r="H65" s="474"/>
      <c r="I65" s="475"/>
      <c r="J65" s="474"/>
      <c r="K65" s="474"/>
      <c r="L65" s="474"/>
      <c r="M65" s="474"/>
      <c r="N65" s="510"/>
      <c r="O65" s="474"/>
      <c r="P65" s="475"/>
    </row>
    <row r="66" spans="3:16" x14ac:dyDescent="0.2">
      <c r="C66" s="473"/>
      <c r="D66" s="474"/>
      <c r="E66" s="474"/>
      <c r="F66" s="474"/>
      <c r="G66" s="474"/>
      <c r="H66" s="474"/>
      <c r="I66" s="475"/>
      <c r="J66" s="474"/>
      <c r="K66" s="474"/>
      <c r="L66" s="474"/>
      <c r="M66" s="474"/>
      <c r="N66" s="510"/>
      <c r="O66" s="474"/>
      <c r="P66" s="475"/>
    </row>
    <row r="67" spans="3:16" x14ac:dyDescent="0.2">
      <c r="C67" s="473"/>
      <c r="D67" s="474"/>
      <c r="E67" s="474"/>
      <c r="F67" s="474"/>
      <c r="G67" s="474"/>
      <c r="H67" s="474"/>
      <c r="I67" s="475"/>
      <c r="J67" s="474"/>
      <c r="K67" s="474"/>
      <c r="L67" s="474"/>
      <c r="M67" s="474"/>
      <c r="N67" s="510"/>
      <c r="O67" s="474"/>
      <c r="P67" s="475"/>
    </row>
    <row r="68" spans="3:16" x14ac:dyDescent="0.2">
      <c r="C68" s="473"/>
      <c r="D68" s="474"/>
      <c r="E68" s="474"/>
      <c r="F68" s="474"/>
      <c r="G68" s="474"/>
      <c r="H68" s="474"/>
      <c r="I68" s="475"/>
      <c r="J68" s="474"/>
      <c r="K68" s="474"/>
      <c r="L68" s="474"/>
      <c r="M68" s="474"/>
      <c r="N68" s="510"/>
      <c r="O68" s="474"/>
      <c r="P68" s="475"/>
    </row>
    <row r="69" spans="3:16" x14ac:dyDescent="0.2">
      <c r="C69" s="473"/>
      <c r="D69" s="474"/>
      <c r="E69" s="474"/>
      <c r="F69" s="474"/>
      <c r="G69" s="474"/>
      <c r="H69" s="474"/>
      <c r="I69" s="475"/>
      <c r="J69" s="474"/>
      <c r="K69" s="474"/>
      <c r="L69" s="474"/>
      <c r="M69" s="474"/>
      <c r="N69" s="510"/>
      <c r="O69" s="474"/>
      <c r="P69" s="475"/>
    </row>
    <row r="70" spans="3:16" x14ac:dyDescent="0.2">
      <c r="C70" s="473"/>
      <c r="D70" s="474"/>
      <c r="E70" s="474"/>
      <c r="F70" s="474"/>
      <c r="G70" s="474"/>
      <c r="H70" s="474"/>
      <c r="I70" s="475"/>
      <c r="J70" s="474"/>
      <c r="K70" s="474"/>
      <c r="L70" s="474"/>
      <c r="M70" s="474"/>
      <c r="N70" s="510"/>
      <c r="O70" s="474"/>
      <c r="P70" s="475"/>
    </row>
    <row r="71" spans="3:16" x14ac:dyDescent="0.2">
      <c r="C71" s="473"/>
      <c r="D71" s="474"/>
      <c r="E71" s="474"/>
      <c r="F71" s="474"/>
      <c r="G71" s="474"/>
      <c r="H71" s="474"/>
      <c r="I71" s="475"/>
      <c r="J71" s="474"/>
      <c r="K71" s="474"/>
      <c r="L71" s="474"/>
      <c r="M71" s="474"/>
      <c r="N71" s="510"/>
      <c r="O71" s="474"/>
      <c r="P71" s="475"/>
    </row>
    <row r="72" spans="3:16" x14ac:dyDescent="0.2">
      <c r="C72" s="473"/>
      <c r="D72" s="474"/>
      <c r="E72" s="474"/>
      <c r="F72" s="474"/>
      <c r="G72" s="474"/>
      <c r="H72" s="474"/>
      <c r="I72" s="475"/>
      <c r="J72" s="474"/>
      <c r="K72" s="474"/>
      <c r="L72" s="474"/>
      <c r="M72" s="474"/>
      <c r="N72" s="510"/>
      <c r="O72" s="474"/>
      <c r="P72" s="475"/>
    </row>
    <row r="73" spans="3:16" x14ac:dyDescent="0.2">
      <c r="C73" s="473"/>
      <c r="D73" s="474"/>
      <c r="E73" s="474"/>
      <c r="F73" s="474"/>
      <c r="G73" s="474"/>
      <c r="H73" s="474"/>
      <c r="I73" s="475"/>
      <c r="J73" s="474"/>
      <c r="K73" s="474"/>
      <c r="L73" s="474"/>
      <c r="M73" s="474"/>
      <c r="N73" s="510"/>
      <c r="O73" s="474"/>
      <c r="P73" s="475"/>
    </row>
    <row r="74" spans="3:16" x14ac:dyDescent="0.2">
      <c r="C74" s="473"/>
      <c r="D74" s="474"/>
      <c r="E74" s="474"/>
      <c r="F74" s="474"/>
      <c r="G74" s="474"/>
      <c r="H74" s="474"/>
      <c r="I74" s="475"/>
      <c r="J74" s="474"/>
      <c r="K74" s="474"/>
      <c r="L74" s="474"/>
      <c r="M74" s="474"/>
      <c r="N74" s="510"/>
      <c r="O74" s="474"/>
      <c r="P74" s="475"/>
    </row>
    <row r="75" spans="3:16" x14ac:dyDescent="0.2">
      <c r="C75" s="473"/>
      <c r="D75" s="474"/>
      <c r="E75" s="474"/>
      <c r="F75" s="474"/>
      <c r="G75" s="474"/>
      <c r="H75" s="474"/>
      <c r="I75" s="475"/>
      <c r="J75" s="474"/>
      <c r="K75" s="474"/>
      <c r="L75" s="474"/>
      <c r="M75" s="474"/>
      <c r="N75" s="510"/>
      <c r="O75" s="474"/>
      <c r="P75" s="475"/>
    </row>
    <row r="76" spans="3:16" x14ac:dyDescent="0.2">
      <c r="C76" s="473"/>
      <c r="D76" s="474"/>
      <c r="E76" s="474"/>
      <c r="F76" s="474"/>
      <c r="G76" s="474"/>
      <c r="H76" s="474"/>
      <c r="I76" s="475"/>
      <c r="J76" s="474"/>
      <c r="K76" s="474"/>
      <c r="L76" s="474"/>
      <c r="M76" s="474"/>
      <c r="N76" s="510"/>
      <c r="O76" s="474"/>
      <c r="P76" s="475"/>
    </row>
    <row r="77" spans="3:16" x14ac:dyDescent="0.2">
      <c r="C77" s="473"/>
      <c r="D77" s="474"/>
      <c r="E77" s="474"/>
      <c r="F77" s="474"/>
      <c r="G77" s="474"/>
      <c r="H77" s="474"/>
      <c r="I77" s="475"/>
      <c r="J77" s="474"/>
      <c r="K77" s="474"/>
      <c r="L77" s="474"/>
      <c r="M77" s="474"/>
      <c r="N77" s="510"/>
      <c r="O77" s="474"/>
      <c r="P77" s="475"/>
    </row>
    <row r="78" spans="3:16" x14ac:dyDescent="0.2">
      <c r="C78" s="473"/>
      <c r="D78" s="474"/>
      <c r="E78" s="474"/>
      <c r="F78" s="474"/>
      <c r="G78" s="474"/>
      <c r="H78" s="474"/>
      <c r="I78" s="475"/>
      <c r="J78" s="474"/>
      <c r="K78" s="474"/>
      <c r="L78" s="474"/>
      <c r="M78" s="474"/>
      <c r="N78" s="510"/>
      <c r="O78" s="474"/>
      <c r="P78" s="475"/>
    </row>
    <row r="79" spans="3:16" x14ac:dyDescent="0.2">
      <c r="C79" s="473"/>
      <c r="D79" s="474"/>
      <c r="E79" s="474"/>
      <c r="F79" s="474"/>
      <c r="G79" s="474"/>
      <c r="H79" s="474"/>
      <c r="I79" s="475"/>
      <c r="J79" s="474"/>
      <c r="K79" s="474"/>
      <c r="L79" s="474"/>
      <c r="M79" s="474"/>
      <c r="N79" s="510"/>
      <c r="O79" s="474"/>
      <c r="P79" s="475"/>
    </row>
    <row r="80" spans="3:16" x14ac:dyDescent="0.2">
      <c r="C80" s="473"/>
      <c r="D80" s="474"/>
      <c r="E80" s="474"/>
      <c r="F80" s="474"/>
      <c r="G80" s="474"/>
      <c r="H80" s="474"/>
      <c r="I80" s="475"/>
      <c r="J80" s="474"/>
      <c r="K80" s="474"/>
      <c r="L80" s="474"/>
      <c r="M80" s="474"/>
      <c r="N80" s="510"/>
      <c r="O80" s="474"/>
      <c r="P80" s="475"/>
    </row>
    <row r="81" spans="3:16" x14ac:dyDescent="0.2">
      <c r="C81" s="473"/>
      <c r="D81" s="474"/>
      <c r="E81" s="474"/>
      <c r="F81" s="474"/>
      <c r="G81" s="474"/>
      <c r="H81" s="474"/>
      <c r="I81" s="475"/>
      <c r="J81" s="474"/>
      <c r="K81" s="474"/>
      <c r="L81" s="474"/>
      <c r="M81" s="474"/>
      <c r="N81" s="510"/>
      <c r="O81" s="474"/>
      <c r="P81" s="475"/>
    </row>
    <row r="82" spans="3:16" x14ac:dyDescent="0.2">
      <c r="C82" s="473"/>
      <c r="D82" s="474"/>
      <c r="E82" s="474"/>
      <c r="F82" s="474"/>
      <c r="G82" s="474"/>
      <c r="H82" s="474"/>
      <c r="I82" s="475"/>
      <c r="J82" s="474"/>
      <c r="K82" s="474"/>
      <c r="L82" s="474"/>
      <c r="M82" s="474"/>
      <c r="N82" s="510"/>
      <c r="O82" s="474"/>
      <c r="P82" s="475"/>
    </row>
    <row r="83" spans="3:16" x14ac:dyDescent="0.2">
      <c r="C83" s="473"/>
      <c r="D83" s="474"/>
      <c r="E83" s="474"/>
      <c r="F83" s="474"/>
      <c r="G83" s="474"/>
      <c r="H83" s="474"/>
      <c r="I83" s="475"/>
      <c r="J83" s="474"/>
      <c r="K83" s="474"/>
      <c r="L83" s="474"/>
      <c r="M83" s="474"/>
      <c r="N83" s="510"/>
      <c r="O83" s="474"/>
      <c r="P83" s="475"/>
    </row>
    <row r="84" spans="3:16" x14ac:dyDescent="0.2">
      <c r="C84" s="473"/>
      <c r="D84" s="474"/>
      <c r="E84" s="474"/>
      <c r="F84" s="474"/>
      <c r="G84" s="474"/>
      <c r="H84" s="474"/>
      <c r="I84" s="475"/>
      <c r="J84" s="474"/>
      <c r="K84" s="474"/>
      <c r="L84" s="474"/>
      <c r="M84" s="474"/>
      <c r="N84" s="510"/>
      <c r="O84" s="474"/>
      <c r="P84" s="475"/>
    </row>
    <row r="85" spans="3:16" x14ac:dyDescent="0.2">
      <c r="C85" s="473"/>
      <c r="D85" s="474"/>
      <c r="E85" s="474"/>
      <c r="F85" s="474"/>
      <c r="G85" s="474"/>
      <c r="H85" s="474"/>
      <c r="I85" s="475"/>
      <c r="J85" s="474"/>
      <c r="K85" s="474"/>
      <c r="L85" s="474"/>
      <c r="M85" s="474"/>
      <c r="N85" s="510"/>
      <c r="O85" s="474"/>
      <c r="P85" s="475"/>
    </row>
    <row r="86" spans="3:16" x14ac:dyDescent="0.2">
      <c r="C86" s="473"/>
      <c r="D86" s="474"/>
      <c r="E86" s="474"/>
      <c r="F86" s="474"/>
      <c r="G86" s="474"/>
      <c r="H86" s="474"/>
      <c r="I86" s="475"/>
      <c r="J86" s="474"/>
      <c r="K86" s="474"/>
      <c r="L86" s="474"/>
      <c r="M86" s="474"/>
      <c r="N86" s="510"/>
      <c r="O86" s="474"/>
      <c r="P86" s="475"/>
    </row>
    <row r="87" spans="3:16" x14ac:dyDescent="0.2">
      <c r="C87" s="473"/>
      <c r="D87" s="474"/>
      <c r="E87" s="474"/>
      <c r="F87" s="474"/>
      <c r="G87" s="474"/>
      <c r="H87" s="474"/>
      <c r="I87" s="475"/>
      <c r="J87" s="474"/>
      <c r="K87" s="474"/>
      <c r="L87" s="474"/>
      <c r="M87" s="474"/>
      <c r="N87" s="510"/>
      <c r="O87" s="474"/>
      <c r="P87" s="475"/>
    </row>
    <row r="88" spans="3:16" x14ac:dyDescent="0.2">
      <c r="C88" s="473"/>
      <c r="D88" s="474"/>
      <c r="E88" s="474"/>
      <c r="F88" s="474"/>
      <c r="G88" s="474"/>
      <c r="H88" s="474"/>
      <c r="I88" s="475"/>
      <c r="J88" s="474"/>
      <c r="K88" s="474"/>
      <c r="L88" s="474"/>
      <c r="M88" s="474"/>
      <c r="N88" s="510"/>
      <c r="O88" s="474"/>
      <c r="P88" s="475"/>
    </row>
    <row r="89" spans="3:16" x14ac:dyDescent="0.2">
      <c r="C89" s="473"/>
      <c r="D89" s="474"/>
      <c r="E89" s="474"/>
      <c r="F89" s="474"/>
      <c r="G89" s="474"/>
      <c r="H89" s="474"/>
      <c r="I89" s="475"/>
      <c r="J89" s="474"/>
      <c r="K89" s="474"/>
      <c r="L89" s="474"/>
      <c r="M89" s="474"/>
      <c r="N89" s="510"/>
      <c r="O89" s="474"/>
      <c r="P89" s="475"/>
    </row>
    <row r="90" spans="3:16" x14ac:dyDescent="0.2">
      <c r="C90" s="473"/>
      <c r="D90" s="474"/>
      <c r="E90" s="474"/>
      <c r="F90" s="474"/>
      <c r="G90" s="474"/>
      <c r="H90" s="474"/>
      <c r="I90" s="475"/>
      <c r="J90" s="474"/>
      <c r="K90" s="474"/>
      <c r="L90" s="474"/>
      <c r="M90" s="474"/>
      <c r="N90" s="510"/>
      <c r="O90" s="474"/>
      <c r="P90" s="475"/>
    </row>
    <row r="91" spans="3:16" x14ac:dyDescent="0.2">
      <c r="C91" s="473"/>
      <c r="D91" s="474"/>
      <c r="E91" s="474"/>
      <c r="F91" s="474"/>
      <c r="G91" s="474"/>
      <c r="H91" s="474"/>
      <c r="I91" s="475"/>
      <c r="J91" s="474"/>
      <c r="K91" s="474"/>
      <c r="L91" s="474"/>
      <c r="M91" s="474"/>
      <c r="N91" s="510"/>
      <c r="O91" s="474"/>
      <c r="P91" s="475"/>
    </row>
    <row r="92" spans="3:16" x14ac:dyDescent="0.2">
      <c r="C92" s="473"/>
      <c r="D92" s="474"/>
      <c r="E92" s="474"/>
      <c r="F92" s="474"/>
      <c r="G92" s="474"/>
      <c r="H92" s="474"/>
      <c r="I92" s="475"/>
      <c r="J92" s="474"/>
      <c r="K92" s="474"/>
      <c r="L92" s="474"/>
      <c r="M92" s="474"/>
      <c r="N92" s="510"/>
      <c r="O92" s="474"/>
      <c r="P92" s="475"/>
    </row>
    <row r="93" spans="3:16" x14ac:dyDescent="0.2">
      <c r="C93" s="473"/>
      <c r="D93" s="474"/>
      <c r="E93" s="474"/>
      <c r="F93" s="474"/>
      <c r="G93" s="474"/>
      <c r="H93" s="474"/>
      <c r="I93" s="475"/>
      <c r="J93" s="474"/>
      <c r="K93" s="474"/>
      <c r="L93" s="474"/>
      <c r="M93" s="474"/>
      <c r="N93" s="510"/>
      <c r="O93" s="474"/>
      <c r="P93" s="475"/>
    </row>
    <row r="94" spans="3:16" x14ac:dyDescent="0.2">
      <c r="C94" s="473"/>
      <c r="D94" s="474"/>
      <c r="E94" s="474"/>
      <c r="F94" s="474"/>
      <c r="G94" s="474"/>
      <c r="H94" s="474"/>
      <c r="I94" s="475"/>
      <c r="J94" s="474"/>
      <c r="K94" s="474"/>
      <c r="L94" s="474"/>
      <c r="M94" s="474"/>
      <c r="N94" s="510"/>
      <c r="O94" s="474"/>
      <c r="P94" s="475"/>
    </row>
    <row r="95" spans="3:16" x14ac:dyDescent="0.2">
      <c r="C95" s="473"/>
      <c r="D95" s="474"/>
      <c r="E95" s="474"/>
      <c r="F95" s="474"/>
      <c r="G95" s="474"/>
      <c r="H95" s="474"/>
      <c r="I95" s="475"/>
      <c r="J95" s="474"/>
      <c r="K95" s="474"/>
      <c r="L95" s="474"/>
      <c r="M95" s="474"/>
      <c r="N95" s="510"/>
      <c r="O95" s="474"/>
      <c r="P95" s="475"/>
    </row>
    <row r="96" spans="3:16" x14ac:dyDescent="0.2">
      <c r="C96" s="473"/>
      <c r="D96" s="474"/>
      <c r="E96" s="474"/>
      <c r="F96" s="474"/>
      <c r="G96" s="474"/>
      <c r="H96" s="474"/>
      <c r="I96" s="475"/>
      <c r="J96" s="474"/>
      <c r="K96" s="474"/>
      <c r="L96" s="474"/>
      <c r="M96" s="474"/>
      <c r="N96" s="510"/>
      <c r="O96" s="474"/>
      <c r="P96" s="475"/>
    </row>
    <row r="97" spans="3:16" x14ac:dyDescent="0.2">
      <c r="C97" s="473"/>
      <c r="D97" s="474"/>
      <c r="E97" s="474"/>
      <c r="F97" s="474"/>
      <c r="G97" s="474"/>
      <c r="H97" s="474"/>
      <c r="I97" s="475"/>
      <c r="J97" s="474"/>
      <c r="K97" s="474"/>
      <c r="L97" s="474"/>
      <c r="M97" s="474"/>
      <c r="N97" s="510"/>
      <c r="O97" s="474"/>
      <c r="P97" s="475"/>
    </row>
    <row r="98" spans="3:16" x14ac:dyDescent="0.2">
      <c r="C98" s="473"/>
      <c r="D98" s="474"/>
      <c r="E98" s="474"/>
      <c r="F98" s="474"/>
      <c r="G98" s="474"/>
      <c r="H98" s="474"/>
      <c r="I98" s="475"/>
      <c r="J98" s="474"/>
      <c r="K98" s="474"/>
      <c r="L98" s="474"/>
      <c r="M98" s="474"/>
      <c r="N98" s="510"/>
      <c r="O98" s="474"/>
      <c r="P98" s="475"/>
    </row>
    <row r="99" spans="3:16" x14ac:dyDescent="0.2">
      <c r="C99" s="473"/>
      <c r="D99" s="474"/>
      <c r="E99" s="474"/>
      <c r="F99" s="474"/>
      <c r="G99" s="474"/>
      <c r="H99" s="474"/>
      <c r="I99" s="475"/>
      <c r="J99" s="474"/>
      <c r="K99" s="474"/>
      <c r="L99" s="474"/>
      <c r="M99" s="474"/>
      <c r="N99" s="510"/>
      <c r="O99" s="474"/>
      <c r="P99" s="475"/>
    </row>
    <row r="100" spans="3:16" x14ac:dyDescent="0.2">
      <c r="C100" s="473"/>
      <c r="D100" s="474"/>
      <c r="E100" s="474"/>
      <c r="F100" s="474"/>
      <c r="G100" s="474"/>
      <c r="H100" s="474"/>
      <c r="I100" s="475"/>
      <c r="J100" s="474"/>
      <c r="K100" s="474"/>
      <c r="L100" s="474"/>
      <c r="M100" s="474"/>
      <c r="N100" s="510"/>
      <c r="O100" s="474"/>
      <c r="P100" s="475"/>
    </row>
    <row r="101" spans="3:16" x14ac:dyDescent="0.2">
      <c r="C101" s="473"/>
      <c r="D101" s="474"/>
      <c r="E101" s="474"/>
      <c r="F101" s="474"/>
      <c r="G101" s="474"/>
      <c r="H101" s="474"/>
      <c r="I101" s="475"/>
      <c r="J101" s="474"/>
      <c r="K101" s="474"/>
      <c r="L101" s="474"/>
      <c r="M101" s="474"/>
      <c r="N101" s="510"/>
      <c r="O101" s="474"/>
      <c r="P101" s="475"/>
    </row>
    <row r="102" spans="3:16" x14ac:dyDescent="0.2">
      <c r="C102" s="473"/>
      <c r="D102" s="474"/>
      <c r="E102" s="474"/>
      <c r="F102" s="474"/>
      <c r="G102" s="474"/>
      <c r="H102" s="474"/>
      <c r="I102" s="475"/>
      <c r="J102" s="474"/>
      <c r="K102" s="474"/>
      <c r="L102" s="474"/>
      <c r="M102" s="474"/>
      <c r="N102" s="510"/>
      <c r="O102" s="474"/>
      <c r="P102" s="475"/>
    </row>
    <row r="103" spans="3:16" x14ac:dyDescent="0.2">
      <c r="C103" s="473"/>
      <c r="D103" s="474"/>
      <c r="E103" s="474"/>
      <c r="F103" s="474"/>
      <c r="G103" s="474"/>
      <c r="H103" s="474"/>
      <c r="I103" s="475"/>
      <c r="J103" s="474"/>
      <c r="K103" s="474"/>
      <c r="L103" s="474"/>
      <c r="M103" s="474"/>
      <c r="N103" s="510"/>
      <c r="O103" s="474"/>
      <c r="P103" s="475"/>
    </row>
    <row r="104" spans="3:16" x14ac:dyDescent="0.2">
      <c r="C104" s="473"/>
      <c r="D104" s="474"/>
      <c r="E104" s="474"/>
      <c r="F104" s="474"/>
      <c r="G104" s="474"/>
      <c r="H104" s="474"/>
      <c r="I104" s="475"/>
      <c r="J104" s="474"/>
      <c r="K104" s="474"/>
      <c r="L104" s="474"/>
      <c r="M104" s="474"/>
      <c r="N104" s="510"/>
      <c r="O104" s="474"/>
      <c r="P104" s="475"/>
    </row>
    <row r="105" spans="3:16" x14ac:dyDescent="0.2">
      <c r="C105" s="473"/>
      <c r="D105" s="474"/>
      <c r="E105" s="474"/>
      <c r="F105" s="474"/>
      <c r="G105" s="474"/>
      <c r="H105" s="474"/>
      <c r="I105" s="475"/>
      <c r="J105" s="474"/>
      <c r="K105" s="474"/>
      <c r="L105" s="474"/>
      <c r="M105" s="474"/>
      <c r="N105" s="510"/>
      <c r="O105" s="474"/>
      <c r="P105" s="475"/>
    </row>
    <row r="106" spans="3:16" x14ac:dyDescent="0.2">
      <c r="C106" s="473"/>
      <c r="D106" s="474"/>
      <c r="E106" s="474"/>
      <c r="F106" s="474"/>
      <c r="G106" s="474"/>
      <c r="H106" s="474"/>
      <c r="I106" s="475"/>
      <c r="J106" s="474"/>
      <c r="K106" s="474"/>
      <c r="L106" s="474"/>
      <c r="M106" s="474"/>
      <c r="N106" s="510"/>
      <c r="O106" s="474"/>
      <c r="P106" s="475"/>
    </row>
    <row r="107" spans="3:16" x14ac:dyDescent="0.2">
      <c r="C107" s="473"/>
      <c r="D107" s="474"/>
      <c r="E107" s="474"/>
      <c r="F107" s="474"/>
      <c r="G107" s="474"/>
      <c r="H107" s="474"/>
      <c r="I107" s="475"/>
      <c r="J107" s="474"/>
      <c r="K107" s="474"/>
      <c r="L107" s="474"/>
      <c r="M107" s="474"/>
      <c r="N107" s="510"/>
      <c r="O107" s="474"/>
      <c r="P107" s="475"/>
    </row>
    <row r="108" spans="3:16" x14ac:dyDescent="0.2">
      <c r="C108" s="473"/>
      <c r="D108" s="474"/>
      <c r="E108" s="474"/>
      <c r="F108" s="474"/>
      <c r="G108" s="474"/>
      <c r="H108" s="474"/>
      <c r="I108" s="475"/>
      <c r="J108" s="474"/>
      <c r="K108" s="474"/>
      <c r="L108" s="474"/>
      <c r="M108" s="474"/>
      <c r="N108" s="510"/>
      <c r="O108" s="474"/>
      <c r="P108" s="475"/>
    </row>
    <row r="109" spans="3:16" x14ac:dyDescent="0.2">
      <c r="C109" s="473"/>
      <c r="D109" s="474"/>
      <c r="E109" s="474"/>
      <c r="F109" s="474"/>
      <c r="G109" s="474"/>
      <c r="H109" s="474"/>
      <c r="I109" s="475"/>
      <c r="J109" s="474"/>
      <c r="K109" s="474"/>
      <c r="L109" s="474"/>
      <c r="M109" s="474"/>
      <c r="N109" s="510"/>
      <c r="O109" s="474"/>
      <c r="P109" s="475"/>
    </row>
    <row r="110" spans="3:16" x14ac:dyDescent="0.2">
      <c r="C110" s="473"/>
      <c r="D110" s="474"/>
      <c r="E110" s="474"/>
      <c r="F110" s="474"/>
      <c r="G110" s="474"/>
      <c r="H110" s="474"/>
      <c r="I110" s="475"/>
      <c r="J110" s="474"/>
      <c r="K110" s="474"/>
      <c r="L110" s="474"/>
      <c r="M110" s="474"/>
      <c r="N110" s="510"/>
      <c r="O110" s="474"/>
      <c r="P110" s="475"/>
    </row>
    <row r="111" spans="3:16" x14ac:dyDescent="0.2">
      <c r="C111" s="473"/>
      <c r="D111" s="474"/>
      <c r="E111" s="474"/>
      <c r="F111" s="474"/>
      <c r="G111" s="474"/>
      <c r="H111" s="474"/>
      <c r="I111" s="475"/>
      <c r="J111" s="474"/>
      <c r="K111" s="474"/>
      <c r="L111" s="474"/>
      <c r="M111" s="474"/>
      <c r="N111" s="510"/>
      <c r="O111" s="474"/>
      <c r="P111" s="475"/>
    </row>
    <row r="112" spans="3:16" x14ac:dyDescent="0.2">
      <c r="C112" s="473"/>
      <c r="D112" s="474"/>
      <c r="E112" s="474"/>
      <c r="F112" s="474"/>
      <c r="G112" s="474"/>
      <c r="H112" s="474"/>
      <c r="I112" s="475"/>
      <c r="J112" s="474"/>
      <c r="K112" s="474"/>
      <c r="L112" s="474"/>
      <c r="M112" s="474"/>
      <c r="N112" s="510"/>
      <c r="O112" s="474"/>
      <c r="P112" s="475"/>
    </row>
    <row r="113" spans="3:16" x14ac:dyDescent="0.2">
      <c r="C113" s="473"/>
      <c r="D113" s="474"/>
      <c r="E113" s="474"/>
      <c r="F113" s="474"/>
      <c r="G113" s="474"/>
      <c r="H113" s="474"/>
      <c r="I113" s="475"/>
      <c r="J113" s="474"/>
      <c r="K113" s="474"/>
      <c r="L113" s="474"/>
      <c r="M113" s="474"/>
      <c r="N113" s="510"/>
      <c r="O113" s="474"/>
      <c r="P113" s="475"/>
    </row>
    <row r="114" spans="3:16" x14ac:dyDescent="0.2">
      <c r="C114" s="473"/>
      <c r="D114" s="474"/>
      <c r="E114" s="474"/>
      <c r="F114" s="474"/>
      <c r="G114" s="474"/>
      <c r="H114" s="474"/>
      <c r="I114" s="475"/>
      <c r="J114" s="474"/>
      <c r="K114" s="474"/>
      <c r="L114" s="474"/>
      <c r="M114" s="474"/>
      <c r="N114" s="510"/>
      <c r="O114" s="474"/>
      <c r="P114" s="475"/>
    </row>
    <row r="115" spans="3:16" x14ac:dyDescent="0.2">
      <c r="C115" s="473"/>
      <c r="D115" s="474"/>
      <c r="E115" s="474"/>
      <c r="F115" s="474"/>
      <c r="G115" s="474"/>
      <c r="H115" s="474"/>
      <c r="I115" s="475"/>
      <c r="J115" s="474"/>
      <c r="K115" s="474"/>
      <c r="L115" s="474"/>
      <c r="M115" s="474"/>
      <c r="N115" s="510"/>
      <c r="O115" s="474"/>
      <c r="P115" s="475"/>
    </row>
    <row r="116" spans="3:16" x14ac:dyDescent="0.2">
      <c r="C116" s="473"/>
      <c r="D116" s="474"/>
      <c r="E116" s="474"/>
      <c r="F116" s="474"/>
      <c r="G116" s="474"/>
      <c r="H116" s="474"/>
      <c r="I116" s="475"/>
      <c r="J116" s="474"/>
      <c r="K116" s="474"/>
      <c r="L116" s="474"/>
      <c r="M116" s="474"/>
      <c r="N116" s="510"/>
      <c r="O116" s="474"/>
      <c r="P116" s="475"/>
    </row>
    <row r="117" spans="3:16" x14ac:dyDescent="0.2">
      <c r="C117" s="473"/>
      <c r="D117" s="474"/>
      <c r="E117" s="474"/>
      <c r="F117" s="474"/>
      <c r="G117" s="474"/>
      <c r="H117" s="474"/>
      <c r="I117" s="475"/>
      <c r="J117" s="474"/>
      <c r="K117" s="474"/>
      <c r="L117" s="474"/>
      <c r="M117" s="474"/>
      <c r="N117" s="510"/>
      <c r="O117" s="474"/>
      <c r="P117" s="475"/>
    </row>
    <row r="118" spans="3:16" x14ac:dyDescent="0.2">
      <c r="C118" s="473"/>
      <c r="D118" s="474"/>
      <c r="E118" s="474"/>
      <c r="F118" s="474"/>
      <c r="G118" s="474"/>
      <c r="H118" s="474"/>
      <c r="I118" s="475"/>
      <c r="J118" s="474"/>
      <c r="K118" s="474"/>
      <c r="L118" s="474"/>
      <c r="M118" s="474"/>
      <c r="N118" s="510"/>
      <c r="O118" s="474"/>
      <c r="P118" s="475"/>
    </row>
    <row r="119" spans="3:16" x14ac:dyDescent="0.2">
      <c r="C119" s="473"/>
      <c r="D119" s="474"/>
      <c r="E119" s="474"/>
      <c r="F119" s="474"/>
      <c r="G119" s="474"/>
      <c r="H119" s="474"/>
      <c r="I119" s="475"/>
      <c r="J119" s="474"/>
      <c r="K119" s="474"/>
      <c r="L119" s="474"/>
      <c r="M119" s="474"/>
      <c r="N119" s="510"/>
      <c r="O119" s="474"/>
      <c r="P119" s="475"/>
    </row>
    <row r="120" spans="3:16" x14ac:dyDescent="0.2">
      <c r="C120" s="473"/>
      <c r="D120" s="474"/>
      <c r="E120" s="474"/>
      <c r="F120" s="474"/>
      <c r="G120" s="474"/>
      <c r="H120" s="474"/>
      <c r="I120" s="475"/>
      <c r="J120" s="474"/>
      <c r="K120" s="474"/>
      <c r="L120" s="474"/>
      <c r="M120" s="474"/>
      <c r="N120" s="510"/>
      <c r="O120" s="474"/>
      <c r="P120" s="475"/>
    </row>
    <row r="121" spans="3:16" x14ac:dyDescent="0.2">
      <c r="C121" s="473"/>
      <c r="D121" s="474"/>
      <c r="E121" s="474"/>
      <c r="F121" s="474"/>
      <c r="G121" s="474"/>
      <c r="H121" s="474"/>
      <c r="I121" s="475"/>
      <c r="J121" s="474"/>
      <c r="K121" s="474"/>
      <c r="L121" s="474"/>
      <c r="M121" s="474"/>
      <c r="N121" s="510"/>
      <c r="O121" s="474"/>
      <c r="P121" s="475"/>
    </row>
    <row r="122" spans="3:16" x14ac:dyDescent="0.2">
      <c r="C122" s="473"/>
      <c r="D122" s="474"/>
      <c r="E122" s="474"/>
      <c r="F122" s="474"/>
      <c r="G122" s="474"/>
      <c r="H122" s="474"/>
      <c r="I122" s="475"/>
      <c r="J122" s="474"/>
      <c r="K122" s="474"/>
      <c r="L122" s="474"/>
      <c r="M122" s="474"/>
      <c r="N122" s="510"/>
      <c r="O122" s="474"/>
      <c r="P122" s="475"/>
    </row>
    <row r="123" spans="3:16" x14ac:dyDescent="0.2">
      <c r="C123" s="473"/>
      <c r="D123" s="474"/>
      <c r="E123" s="474"/>
      <c r="F123" s="474"/>
      <c r="G123" s="474"/>
      <c r="H123" s="474"/>
      <c r="I123" s="475"/>
      <c r="J123" s="474"/>
      <c r="K123" s="474"/>
      <c r="L123" s="474"/>
      <c r="M123" s="474"/>
      <c r="N123" s="510"/>
      <c r="O123" s="474"/>
      <c r="P123" s="475"/>
    </row>
    <row r="124" spans="3:16" x14ac:dyDescent="0.2">
      <c r="C124" s="473"/>
      <c r="D124" s="474"/>
      <c r="E124" s="474"/>
      <c r="F124" s="474"/>
      <c r="G124" s="474"/>
      <c r="H124" s="474"/>
      <c r="I124" s="475"/>
      <c r="J124" s="474"/>
      <c r="K124" s="474"/>
      <c r="L124" s="474"/>
      <c r="M124" s="474"/>
      <c r="N124" s="510"/>
      <c r="O124" s="474"/>
      <c r="P124" s="475"/>
    </row>
    <row r="125" spans="3:16" x14ac:dyDescent="0.2">
      <c r="C125" s="473"/>
      <c r="D125" s="474"/>
      <c r="E125" s="474"/>
      <c r="F125" s="474"/>
      <c r="G125" s="474"/>
      <c r="H125" s="474"/>
      <c r="I125" s="475"/>
      <c r="J125" s="474"/>
      <c r="K125" s="474"/>
      <c r="L125" s="474"/>
      <c r="M125" s="474"/>
      <c r="N125" s="510"/>
      <c r="O125" s="474"/>
      <c r="P125" s="475"/>
    </row>
    <row r="126" spans="3:16" x14ac:dyDescent="0.2">
      <c r="C126" s="473"/>
      <c r="D126" s="474"/>
      <c r="E126" s="474"/>
      <c r="F126" s="474"/>
      <c r="G126" s="474"/>
      <c r="H126" s="474"/>
      <c r="I126" s="475"/>
      <c r="J126" s="474"/>
      <c r="K126" s="474"/>
      <c r="L126" s="474"/>
      <c r="M126" s="474"/>
      <c r="N126" s="510"/>
      <c r="O126" s="474"/>
      <c r="P126" s="475"/>
    </row>
    <row r="127" spans="3:16" x14ac:dyDescent="0.2">
      <c r="C127" s="473"/>
      <c r="D127" s="474"/>
      <c r="E127" s="474"/>
      <c r="F127" s="474"/>
      <c r="G127" s="474"/>
      <c r="H127" s="474"/>
      <c r="I127" s="475"/>
      <c r="J127" s="474"/>
      <c r="K127" s="474"/>
      <c r="L127" s="474"/>
      <c r="M127" s="474"/>
      <c r="N127" s="510"/>
      <c r="O127" s="474"/>
      <c r="P127" s="475"/>
    </row>
    <row r="128" spans="3:16" x14ac:dyDescent="0.2">
      <c r="C128" s="473"/>
      <c r="D128" s="474"/>
      <c r="E128" s="474"/>
      <c r="F128" s="474"/>
      <c r="G128" s="474"/>
      <c r="H128" s="474"/>
      <c r="I128" s="475"/>
      <c r="J128" s="474"/>
      <c r="K128" s="474"/>
      <c r="L128" s="474"/>
      <c r="M128" s="474"/>
      <c r="N128" s="510"/>
      <c r="O128" s="474"/>
      <c r="P128" s="475"/>
    </row>
    <row r="129" spans="3:16" x14ac:dyDescent="0.2">
      <c r="C129" s="473"/>
      <c r="D129" s="474"/>
      <c r="E129" s="474"/>
      <c r="F129" s="474"/>
      <c r="G129" s="474"/>
      <c r="H129" s="474"/>
      <c r="I129" s="475"/>
      <c r="J129" s="474"/>
      <c r="K129" s="474"/>
      <c r="L129" s="474"/>
      <c r="M129" s="474"/>
      <c r="N129" s="510"/>
      <c r="O129" s="474"/>
      <c r="P129" s="475"/>
    </row>
    <row r="130" spans="3:16" x14ac:dyDescent="0.2">
      <c r="C130" s="473"/>
      <c r="D130" s="474"/>
      <c r="E130" s="474"/>
      <c r="F130" s="474"/>
      <c r="G130" s="474"/>
      <c r="H130" s="474"/>
      <c r="I130" s="475"/>
      <c r="J130" s="474"/>
      <c r="K130" s="474"/>
      <c r="L130" s="474"/>
      <c r="M130" s="474"/>
      <c r="N130" s="510"/>
      <c r="O130" s="474"/>
      <c r="P130" s="475"/>
    </row>
    <row r="131" spans="3:16" x14ac:dyDescent="0.2">
      <c r="C131" s="473"/>
      <c r="D131" s="474"/>
      <c r="E131" s="474"/>
      <c r="F131" s="474"/>
      <c r="G131" s="474"/>
      <c r="H131" s="474"/>
      <c r="I131" s="475"/>
      <c r="J131" s="474"/>
      <c r="K131" s="474"/>
      <c r="L131" s="474"/>
      <c r="M131" s="474"/>
      <c r="N131" s="510"/>
      <c r="O131" s="474"/>
      <c r="P131" s="475"/>
    </row>
    <row r="132" spans="3:16" x14ac:dyDescent="0.2">
      <c r="C132" s="473"/>
      <c r="D132" s="474"/>
      <c r="E132" s="474"/>
      <c r="F132" s="474"/>
      <c r="G132" s="474"/>
      <c r="H132" s="474"/>
      <c r="I132" s="475"/>
      <c r="J132" s="474"/>
      <c r="K132" s="474"/>
      <c r="L132" s="474"/>
      <c r="M132" s="474"/>
      <c r="N132" s="510"/>
      <c r="O132" s="474"/>
      <c r="P132" s="475"/>
    </row>
    <row r="133" spans="3:16" x14ac:dyDescent="0.2">
      <c r="C133" s="473"/>
      <c r="D133" s="474"/>
      <c r="E133" s="474"/>
      <c r="F133" s="474"/>
      <c r="G133" s="474"/>
      <c r="H133" s="474"/>
      <c r="I133" s="475"/>
      <c r="J133" s="474"/>
      <c r="K133" s="474"/>
      <c r="L133" s="474"/>
      <c r="M133" s="474"/>
      <c r="N133" s="510"/>
      <c r="O133" s="474"/>
      <c r="P133" s="475"/>
    </row>
    <row r="134" spans="3:16" x14ac:dyDescent="0.2">
      <c r="C134" s="473"/>
      <c r="D134" s="474"/>
      <c r="E134" s="474"/>
      <c r="F134" s="474"/>
      <c r="G134" s="474"/>
      <c r="H134" s="474"/>
      <c r="I134" s="475"/>
      <c r="J134" s="474"/>
      <c r="K134" s="474"/>
      <c r="L134" s="474"/>
      <c r="M134" s="474"/>
      <c r="N134" s="510"/>
      <c r="O134" s="474"/>
      <c r="P134" s="475"/>
    </row>
    <row r="135" spans="3:16" x14ac:dyDescent="0.2">
      <c r="C135" s="473"/>
      <c r="D135" s="474"/>
      <c r="E135" s="474"/>
      <c r="F135" s="474"/>
      <c r="G135" s="474"/>
      <c r="H135" s="474"/>
      <c r="I135" s="475"/>
      <c r="J135" s="474"/>
      <c r="K135" s="474"/>
      <c r="L135" s="474"/>
      <c r="M135" s="474"/>
      <c r="N135" s="510"/>
      <c r="O135" s="474"/>
      <c r="P135" s="475"/>
    </row>
    <row r="136" spans="3:16" x14ac:dyDescent="0.2">
      <c r="C136" s="473"/>
      <c r="D136" s="474"/>
      <c r="E136" s="474"/>
      <c r="F136" s="474"/>
      <c r="G136" s="474"/>
      <c r="H136" s="474"/>
      <c r="I136" s="475"/>
      <c r="J136" s="474"/>
      <c r="K136" s="474"/>
      <c r="L136" s="474"/>
      <c r="M136" s="474"/>
      <c r="N136" s="510"/>
      <c r="O136" s="474"/>
      <c r="P136" s="475"/>
    </row>
    <row r="137" spans="3:16" x14ac:dyDescent="0.2">
      <c r="C137" s="473"/>
      <c r="D137" s="474"/>
      <c r="E137" s="474"/>
      <c r="F137" s="474"/>
      <c r="G137" s="474"/>
      <c r="H137" s="474"/>
      <c r="I137" s="475"/>
      <c r="J137" s="474"/>
      <c r="K137" s="474"/>
      <c r="L137" s="474"/>
      <c r="M137" s="474"/>
      <c r="N137" s="510"/>
      <c r="O137" s="474"/>
      <c r="P137" s="475"/>
    </row>
    <row r="138" spans="3:16" x14ac:dyDescent="0.2">
      <c r="C138" s="473"/>
      <c r="D138" s="474"/>
      <c r="E138" s="474"/>
      <c r="F138" s="474"/>
      <c r="G138" s="474"/>
      <c r="H138" s="474"/>
      <c r="I138" s="475"/>
      <c r="J138" s="474"/>
      <c r="K138" s="474"/>
      <c r="L138" s="474"/>
      <c r="M138" s="474"/>
      <c r="N138" s="510"/>
      <c r="O138" s="474"/>
      <c r="P138" s="475"/>
    </row>
    <row r="139" spans="3:16" x14ac:dyDescent="0.2">
      <c r="C139" s="473"/>
      <c r="D139" s="474"/>
      <c r="E139" s="474"/>
      <c r="F139" s="474"/>
      <c r="G139" s="474"/>
      <c r="H139" s="474"/>
      <c r="I139" s="475"/>
      <c r="J139" s="474"/>
      <c r="K139" s="474"/>
      <c r="L139" s="474"/>
      <c r="M139" s="474"/>
      <c r="N139" s="510"/>
      <c r="O139" s="474"/>
      <c r="P139" s="475"/>
    </row>
    <row r="140" spans="3:16" x14ac:dyDescent="0.2">
      <c r="C140" s="473"/>
      <c r="D140" s="474"/>
      <c r="E140" s="474"/>
      <c r="F140" s="474"/>
      <c r="G140" s="474"/>
      <c r="H140" s="474"/>
      <c r="I140" s="475"/>
      <c r="J140" s="474"/>
      <c r="K140" s="474"/>
      <c r="L140" s="474"/>
      <c r="M140" s="474"/>
      <c r="N140" s="510"/>
      <c r="O140" s="474"/>
      <c r="P140" s="475"/>
    </row>
    <row r="141" spans="3:16" x14ac:dyDescent="0.2">
      <c r="C141" s="473"/>
      <c r="D141" s="474"/>
      <c r="E141" s="474"/>
      <c r="F141" s="474"/>
      <c r="G141" s="474"/>
      <c r="H141" s="474"/>
      <c r="I141" s="475"/>
      <c r="J141" s="474"/>
      <c r="K141" s="474"/>
      <c r="L141" s="474"/>
      <c r="M141" s="474"/>
      <c r="N141" s="510"/>
      <c r="O141" s="474"/>
      <c r="P141" s="475"/>
    </row>
    <row r="142" spans="3:16" x14ac:dyDescent="0.2">
      <c r="C142" s="473"/>
      <c r="D142" s="474"/>
      <c r="E142" s="474"/>
      <c r="F142" s="474"/>
      <c r="G142" s="474"/>
      <c r="H142" s="474"/>
      <c r="I142" s="475"/>
      <c r="J142" s="474"/>
      <c r="K142" s="474"/>
      <c r="L142" s="474"/>
      <c r="M142" s="474"/>
      <c r="N142" s="510"/>
      <c r="O142" s="474"/>
      <c r="P142" s="475"/>
    </row>
    <row r="143" spans="3:16" x14ac:dyDescent="0.2">
      <c r="C143" s="473"/>
      <c r="D143" s="474"/>
      <c r="E143" s="474"/>
      <c r="F143" s="474"/>
      <c r="G143" s="474"/>
      <c r="H143" s="474"/>
      <c r="I143" s="475"/>
      <c r="J143" s="474"/>
      <c r="K143" s="474"/>
      <c r="L143" s="474"/>
      <c r="M143" s="474"/>
      <c r="N143" s="510"/>
      <c r="O143" s="474"/>
      <c r="P143" s="475"/>
    </row>
    <row r="144" spans="3:16" x14ac:dyDescent="0.2">
      <c r="C144" s="473"/>
      <c r="D144" s="474"/>
      <c r="E144" s="474"/>
      <c r="F144" s="474"/>
      <c r="G144" s="474"/>
      <c r="H144" s="474"/>
      <c r="I144" s="475"/>
      <c r="J144" s="474"/>
      <c r="K144" s="474"/>
      <c r="L144" s="474"/>
      <c r="M144" s="474"/>
      <c r="N144" s="510"/>
      <c r="O144" s="474"/>
      <c r="P144" s="475"/>
    </row>
    <row r="145" spans="3:16" x14ac:dyDescent="0.2">
      <c r="C145" s="473"/>
      <c r="D145" s="474"/>
      <c r="E145" s="474"/>
      <c r="F145" s="474"/>
      <c r="G145" s="474"/>
      <c r="H145" s="474"/>
      <c r="I145" s="475"/>
      <c r="J145" s="474"/>
      <c r="K145" s="474"/>
      <c r="L145" s="474"/>
      <c r="M145" s="474"/>
      <c r="N145" s="510"/>
      <c r="O145" s="474"/>
      <c r="P145" s="475"/>
    </row>
    <row r="146" spans="3:16" x14ac:dyDescent="0.2">
      <c r="C146" s="473"/>
      <c r="D146" s="474"/>
      <c r="E146" s="474"/>
      <c r="F146" s="474"/>
      <c r="G146" s="474"/>
      <c r="H146" s="474"/>
      <c r="I146" s="475"/>
      <c r="J146" s="474"/>
      <c r="K146" s="474"/>
      <c r="L146" s="474"/>
      <c r="M146" s="474"/>
      <c r="N146" s="510"/>
      <c r="O146" s="474"/>
      <c r="P146" s="475"/>
    </row>
    <row r="147" spans="3:16" x14ac:dyDescent="0.2">
      <c r="C147" s="473"/>
      <c r="D147" s="474"/>
      <c r="E147" s="474"/>
      <c r="F147" s="474"/>
      <c r="G147" s="474"/>
      <c r="H147" s="474"/>
      <c r="I147" s="475"/>
      <c r="J147" s="474"/>
      <c r="K147" s="474"/>
      <c r="L147" s="474"/>
      <c r="M147" s="474"/>
      <c r="N147" s="510"/>
      <c r="O147" s="474"/>
      <c r="P147" s="475"/>
    </row>
    <row r="148" spans="3:16" x14ac:dyDescent="0.2">
      <c r="C148" s="473"/>
      <c r="D148" s="474"/>
      <c r="E148" s="474"/>
      <c r="F148" s="474"/>
      <c r="G148" s="474"/>
      <c r="H148" s="474"/>
      <c r="I148" s="475"/>
      <c r="J148" s="474"/>
      <c r="K148" s="474"/>
      <c r="L148" s="474"/>
      <c r="M148" s="474"/>
      <c r="N148" s="510"/>
      <c r="O148" s="474"/>
      <c r="P148" s="475"/>
    </row>
    <row r="149" spans="3:16" x14ac:dyDescent="0.2">
      <c r="C149" s="473"/>
      <c r="D149" s="474"/>
      <c r="E149" s="474"/>
      <c r="F149" s="474"/>
      <c r="G149" s="474"/>
      <c r="H149" s="474"/>
      <c r="I149" s="475"/>
      <c r="J149" s="474"/>
      <c r="K149" s="474"/>
      <c r="L149" s="474"/>
      <c r="M149" s="474"/>
      <c r="N149" s="510"/>
      <c r="O149" s="474"/>
      <c r="P149" s="475"/>
    </row>
    <row r="150" spans="3:16" x14ac:dyDescent="0.2">
      <c r="C150" s="473"/>
      <c r="D150" s="474"/>
      <c r="E150" s="474"/>
      <c r="F150" s="474"/>
      <c r="G150" s="474"/>
      <c r="H150" s="474"/>
      <c r="I150" s="475"/>
      <c r="J150" s="474"/>
      <c r="K150" s="474"/>
      <c r="L150" s="474"/>
      <c r="M150" s="474"/>
      <c r="N150" s="510"/>
      <c r="O150" s="474"/>
      <c r="P150" s="475"/>
    </row>
    <row r="151" spans="3:16" x14ac:dyDescent="0.2">
      <c r="C151" s="473"/>
      <c r="D151" s="474"/>
      <c r="E151" s="474"/>
      <c r="F151" s="474"/>
      <c r="G151" s="474"/>
      <c r="H151" s="474"/>
      <c r="I151" s="475"/>
      <c r="J151" s="474"/>
      <c r="K151" s="474"/>
      <c r="L151" s="474"/>
      <c r="M151" s="474"/>
      <c r="N151" s="510"/>
      <c r="O151" s="474"/>
      <c r="P151" s="475"/>
    </row>
    <row r="152" spans="3:16" x14ac:dyDescent="0.2">
      <c r="C152" s="473"/>
      <c r="D152" s="474"/>
      <c r="E152" s="474"/>
      <c r="F152" s="474"/>
      <c r="G152" s="474"/>
      <c r="H152" s="474"/>
      <c r="I152" s="475"/>
      <c r="J152" s="474"/>
      <c r="K152" s="474"/>
      <c r="L152" s="474"/>
      <c r="M152" s="474"/>
      <c r="N152" s="510"/>
      <c r="O152" s="474"/>
      <c r="P152" s="475"/>
    </row>
    <row r="153" spans="3:16" x14ac:dyDescent="0.2">
      <c r="C153" s="473"/>
      <c r="D153" s="474"/>
      <c r="E153" s="474"/>
      <c r="F153" s="474"/>
      <c r="G153" s="474"/>
      <c r="H153" s="474"/>
      <c r="I153" s="475"/>
      <c r="J153" s="474"/>
      <c r="K153" s="474"/>
      <c r="L153" s="474"/>
      <c r="M153" s="474"/>
      <c r="N153" s="510"/>
      <c r="O153" s="474"/>
      <c r="P153" s="475"/>
    </row>
    <row r="154" spans="3:16" x14ac:dyDescent="0.2">
      <c r="C154" s="473"/>
      <c r="D154" s="474"/>
      <c r="E154" s="474"/>
      <c r="F154" s="474"/>
      <c r="G154" s="474"/>
      <c r="H154" s="474"/>
      <c r="I154" s="475"/>
      <c r="J154" s="474"/>
      <c r="K154" s="474"/>
      <c r="L154" s="474"/>
      <c r="M154" s="474"/>
      <c r="N154" s="510"/>
      <c r="O154" s="474"/>
      <c r="P154" s="475"/>
    </row>
    <row r="155" spans="3:16" x14ac:dyDescent="0.2">
      <c r="C155" s="473"/>
      <c r="D155" s="474"/>
      <c r="E155" s="474"/>
      <c r="F155" s="474"/>
      <c r="G155" s="474"/>
      <c r="H155" s="474"/>
      <c r="I155" s="475"/>
      <c r="J155" s="474"/>
      <c r="K155" s="474"/>
      <c r="L155" s="474"/>
      <c r="M155" s="474"/>
      <c r="N155" s="510"/>
      <c r="O155" s="474"/>
      <c r="P155" s="475"/>
    </row>
    <row r="156" spans="3:16" x14ac:dyDescent="0.2">
      <c r="C156" s="473"/>
      <c r="D156" s="474"/>
      <c r="E156" s="474"/>
      <c r="F156" s="474"/>
      <c r="G156" s="474"/>
      <c r="H156" s="474"/>
      <c r="I156" s="475"/>
      <c r="J156" s="474"/>
      <c r="K156" s="474"/>
      <c r="L156" s="474"/>
      <c r="M156" s="474"/>
      <c r="N156" s="510"/>
      <c r="O156" s="474"/>
      <c r="P156" s="475"/>
    </row>
    <row r="157" spans="3:16" x14ac:dyDescent="0.2">
      <c r="C157" s="473"/>
      <c r="D157" s="474"/>
      <c r="E157" s="474"/>
      <c r="F157" s="474"/>
      <c r="G157" s="474"/>
      <c r="H157" s="474"/>
      <c r="I157" s="475"/>
      <c r="J157" s="474"/>
      <c r="K157" s="474"/>
      <c r="L157" s="474"/>
      <c r="M157" s="474"/>
      <c r="N157" s="510"/>
      <c r="O157" s="474"/>
      <c r="P157" s="475"/>
    </row>
    <row r="158" spans="3:16" x14ac:dyDescent="0.2">
      <c r="C158" s="473"/>
      <c r="D158" s="474"/>
      <c r="E158" s="474"/>
      <c r="F158" s="474"/>
      <c r="G158" s="474"/>
      <c r="H158" s="474"/>
      <c r="I158" s="475"/>
      <c r="J158" s="474"/>
      <c r="K158" s="474"/>
      <c r="L158" s="474"/>
      <c r="M158" s="474"/>
      <c r="N158" s="510"/>
      <c r="O158" s="474"/>
      <c r="P158" s="475"/>
    </row>
    <row r="159" spans="3:16" x14ac:dyDescent="0.2">
      <c r="C159" s="473"/>
      <c r="D159" s="474"/>
      <c r="E159" s="474"/>
      <c r="F159" s="474"/>
      <c r="G159" s="474"/>
      <c r="H159" s="474"/>
      <c r="I159" s="475"/>
      <c r="J159" s="474"/>
      <c r="K159" s="474"/>
      <c r="L159" s="474"/>
      <c r="M159" s="474"/>
      <c r="N159" s="510"/>
      <c r="O159" s="474"/>
      <c r="P159" s="475"/>
    </row>
    <row r="160" spans="3:16" x14ac:dyDescent="0.2">
      <c r="C160" s="473"/>
      <c r="D160" s="474"/>
      <c r="E160" s="474"/>
      <c r="F160" s="474"/>
      <c r="G160" s="474"/>
      <c r="H160" s="474"/>
      <c r="I160" s="475"/>
      <c r="J160" s="474"/>
      <c r="K160" s="474"/>
      <c r="L160" s="474"/>
      <c r="M160" s="474"/>
      <c r="N160" s="510"/>
      <c r="O160" s="474"/>
      <c r="P160" s="475"/>
    </row>
    <row r="161" spans="3:16" x14ac:dyDescent="0.2">
      <c r="C161" s="473"/>
      <c r="D161" s="474"/>
      <c r="E161" s="474"/>
      <c r="F161" s="474"/>
      <c r="G161" s="474"/>
      <c r="H161" s="474"/>
      <c r="I161" s="475"/>
      <c r="J161" s="474"/>
      <c r="K161" s="474"/>
      <c r="L161" s="474"/>
      <c r="M161" s="474"/>
      <c r="N161" s="510"/>
      <c r="O161" s="474"/>
      <c r="P161" s="475"/>
    </row>
    <row r="162" spans="3:16" x14ac:dyDescent="0.2">
      <c r="C162" s="473"/>
      <c r="D162" s="474"/>
      <c r="E162" s="474"/>
      <c r="F162" s="474"/>
      <c r="G162" s="474"/>
      <c r="H162" s="474"/>
      <c r="I162" s="475"/>
      <c r="J162" s="474"/>
      <c r="K162" s="474"/>
      <c r="L162" s="474"/>
      <c r="M162" s="474"/>
      <c r="N162" s="510"/>
      <c r="O162" s="474"/>
      <c r="P162" s="475"/>
    </row>
    <row r="163" spans="3:16" x14ac:dyDescent="0.2">
      <c r="C163" s="473"/>
      <c r="D163" s="474"/>
      <c r="E163" s="474"/>
      <c r="F163" s="474"/>
      <c r="G163" s="474"/>
      <c r="H163" s="474"/>
      <c r="I163" s="475"/>
      <c r="J163" s="474"/>
      <c r="K163" s="474"/>
      <c r="L163" s="474"/>
      <c r="M163" s="474"/>
      <c r="N163" s="510"/>
      <c r="O163" s="474"/>
      <c r="P163" s="475"/>
    </row>
    <row r="164" spans="3:16" x14ac:dyDescent="0.2">
      <c r="C164" s="473"/>
      <c r="D164" s="474"/>
      <c r="E164" s="474"/>
      <c r="F164" s="474"/>
      <c r="G164" s="474"/>
      <c r="H164" s="474"/>
      <c r="I164" s="475"/>
      <c r="J164" s="474"/>
      <c r="K164" s="474"/>
      <c r="L164" s="474"/>
      <c r="M164" s="474"/>
      <c r="N164" s="510"/>
      <c r="O164" s="474"/>
      <c r="P164" s="475"/>
    </row>
    <row r="165" spans="3:16" x14ac:dyDescent="0.2">
      <c r="C165" s="473"/>
      <c r="D165" s="474"/>
      <c r="E165" s="474"/>
      <c r="F165" s="474"/>
      <c r="G165" s="474"/>
      <c r="H165" s="474"/>
      <c r="I165" s="475"/>
      <c r="J165" s="474"/>
      <c r="K165" s="474"/>
      <c r="L165" s="474"/>
      <c r="M165" s="474"/>
      <c r="N165" s="510"/>
      <c r="O165" s="474"/>
      <c r="P165" s="475"/>
    </row>
    <row r="166" spans="3:16" x14ac:dyDescent="0.2">
      <c r="C166" s="473"/>
      <c r="D166" s="474"/>
      <c r="E166" s="474"/>
      <c r="F166" s="474"/>
      <c r="G166" s="474"/>
      <c r="H166" s="474"/>
      <c r="I166" s="475"/>
      <c r="J166" s="474"/>
      <c r="K166" s="474"/>
      <c r="L166" s="474"/>
      <c r="M166" s="474"/>
      <c r="N166" s="510"/>
      <c r="O166" s="474"/>
      <c r="P166" s="475"/>
    </row>
    <row r="167" spans="3:16" x14ac:dyDescent="0.2">
      <c r="C167" s="473"/>
      <c r="D167" s="474"/>
      <c r="E167" s="474"/>
      <c r="F167" s="474"/>
      <c r="G167" s="474"/>
      <c r="H167" s="474"/>
      <c r="I167" s="475"/>
      <c r="J167" s="474"/>
      <c r="K167" s="474"/>
      <c r="L167" s="474"/>
      <c r="M167" s="474"/>
      <c r="N167" s="510"/>
      <c r="O167" s="474"/>
      <c r="P167" s="475"/>
    </row>
    <row r="168" spans="3:16" x14ac:dyDescent="0.2">
      <c r="C168" s="473"/>
      <c r="D168" s="474"/>
      <c r="E168" s="474"/>
      <c r="F168" s="474"/>
      <c r="G168" s="474"/>
      <c r="H168" s="474"/>
      <c r="I168" s="475"/>
      <c r="J168" s="474"/>
      <c r="K168" s="474"/>
      <c r="L168" s="474"/>
      <c r="M168" s="474"/>
      <c r="N168" s="510"/>
      <c r="O168" s="474"/>
      <c r="P168" s="475"/>
    </row>
    <row r="169" spans="3:16" x14ac:dyDescent="0.2">
      <c r="C169" s="473"/>
      <c r="D169" s="474"/>
      <c r="E169" s="474"/>
      <c r="F169" s="474"/>
      <c r="G169" s="474"/>
      <c r="H169" s="474"/>
      <c r="I169" s="475"/>
      <c r="J169" s="474"/>
      <c r="K169" s="474"/>
      <c r="L169" s="474"/>
      <c r="M169" s="474"/>
      <c r="N169" s="510"/>
      <c r="O169" s="474"/>
      <c r="P169" s="475"/>
    </row>
    <row r="170" spans="3:16" x14ac:dyDescent="0.2">
      <c r="C170" s="473"/>
      <c r="D170" s="474"/>
      <c r="E170" s="474"/>
      <c r="F170" s="474"/>
      <c r="G170" s="474"/>
      <c r="H170" s="474"/>
      <c r="I170" s="475"/>
      <c r="J170" s="474"/>
      <c r="K170" s="474"/>
      <c r="L170" s="474"/>
      <c r="M170" s="474"/>
      <c r="N170" s="510"/>
      <c r="O170" s="474"/>
      <c r="P170" s="475"/>
    </row>
    <row r="171" spans="3:16" x14ac:dyDescent="0.2">
      <c r="C171" s="473"/>
      <c r="D171" s="474"/>
      <c r="E171" s="474"/>
      <c r="F171" s="474"/>
      <c r="G171" s="474"/>
      <c r="H171" s="474"/>
      <c r="I171" s="475"/>
      <c r="J171" s="474"/>
      <c r="K171" s="474"/>
      <c r="L171" s="474"/>
      <c r="M171" s="474"/>
      <c r="N171" s="510"/>
      <c r="O171" s="474"/>
      <c r="P171" s="475"/>
    </row>
    <row r="172" spans="3:16" x14ac:dyDescent="0.2">
      <c r="C172" s="473"/>
      <c r="D172" s="474"/>
      <c r="E172" s="474"/>
      <c r="F172" s="474"/>
      <c r="G172" s="474"/>
      <c r="H172" s="474"/>
      <c r="I172" s="475"/>
      <c r="J172" s="474"/>
      <c r="K172" s="474"/>
      <c r="L172" s="474"/>
      <c r="M172" s="474"/>
      <c r="N172" s="510"/>
      <c r="O172" s="474"/>
      <c r="P172" s="475"/>
    </row>
    <row r="173" spans="3:16" x14ac:dyDescent="0.2">
      <c r="C173" s="473"/>
      <c r="D173" s="474"/>
      <c r="E173" s="474"/>
      <c r="F173" s="474"/>
      <c r="G173" s="474"/>
      <c r="H173" s="474"/>
      <c r="I173" s="475"/>
      <c r="J173" s="474"/>
      <c r="K173" s="474"/>
      <c r="L173" s="474"/>
      <c r="M173" s="474"/>
      <c r="N173" s="510"/>
      <c r="O173" s="474"/>
      <c r="P173" s="475"/>
    </row>
    <row r="174" spans="3:16" x14ac:dyDescent="0.2">
      <c r="C174" s="473"/>
      <c r="D174" s="474"/>
      <c r="E174" s="474"/>
      <c r="F174" s="474"/>
      <c r="G174" s="474"/>
      <c r="H174" s="474"/>
      <c r="I174" s="475"/>
      <c r="J174" s="474"/>
      <c r="K174" s="474"/>
      <c r="L174" s="474"/>
      <c r="M174" s="474"/>
      <c r="N174" s="510"/>
      <c r="O174" s="474"/>
      <c r="P174" s="475"/>
    </row>
    <row r="175" spans="3:16" x14ac:dyDescent="0.2">
      <c r="C175" s="473"/>
      <c r="D175" s="474"/>
      <c r="E175" s="474"/>
      <c r="F175" s="474"/>
      <c r="G175" s="474"/>
      <c r="H175" s="474"/>
      <c r="I175" s="475"/>
      <c r="J175" s="474"/>
      <c r="K175" s="474"/>
      <c r="L175" s="474"/>
      <c r="M175" s="474"/>
      <c r="N175" s="510"/>
      <c r="O175" s="474"/>
      <c r="P175" s="475"/>
    </row>
    <row r="176" spans="3:16" x14ac:dyDescent="0.2">
      <c r="C176" s="473"/>
      <c r="D176" s="474"/>
      <c r="E176" s="474"/>
      <c r="F176" s="474"/>
      <c r="G176" s="474"/>
      <c r="H176" s="474"/>
      <c r="I176" s="475"/>
      <c r="J176" s="474"/>
      <c r="K176" s="474"/>
      <c r="L176" s="474"/>
      <c r="M176" s="474"/>
      <c r="N176" s="510"/>
      <c r="O176" s="474"/>
      <c r="P176" s="475"/>
    </row>
    <row r="177" spans="3:16" x14ac:dyDescent="0.2">
      <c r="C177" s="473"/>
      <c r="D177" s="474"/>
      <c r="E177" s="474"/>
      <c r="F177" s="474"/>
      <c r="G177" s="474"/>
      <c r="H177" s="474"/>
      <c r="I177" s="475"/>
      <c r="J177" s="474"/>
      <c r="K177" s="474"/>
      <c r="L177" s="474"/>
      <c r="M177" s="474"/>
      <c r="N177" s="510"/>
      <c r="O177" s="474"/>
      <c r="P177" s="475"/>
    </row>
    <row r="178" spans="3:16" x14ac:dyDescent="0.2">
      <c r="C178" s="473"/>
      <c r="D178" s="474"/>
      <c r="E178" s="474"/>
      <c r="F178" s="474"/>
      <c r="G178" s="474"/>
      <c r="H178" s="474"/>
      <c r="I178" s="475"/>
      <c r="J178" s="474"/>
      <c r="K178" s="474"/>
      <c r="L178" s="474"/>
      <c r="M178" s="474"/>
      <c r="N178" s="510"/>
      <c r="O178" s="474"/>
      <c r="P178" s="475"/>
    </row>
    <row r="179" spans="3:16" x14ac:dyDescent="0.2">
      <c r="C179" s="473"/>
      <c r="D179" s="474"/>
      <c r="E179" s="474"/>
      <c r="F179" s="474"/>
      <c r="G179" s="474"/>
      <c r="H179" s="474"/>
      <c r="I179" s="475"/>
      <c r="J179" s="474"/>
      <c r="K179" s="474"/>
      <c r="L179" s="474"/>
      <c r="M179" s="474"/>
      <c r="N179" s="510"/>
      <c r="O179" s="474"/>
      <c r="P179" s="475"/>
    </row>
    <row r="180" spans="3:16" x14ac:dyDescent="0.2">
      <c r="C180" s="473"/>
      <c r="D180" s="474"/>
      <c r="E180" s="474"/>
      <c r="F180" s="474"/>
      <c r="G180" s="474"/>
      <c r="H180" s="474"/>
      <c r="I180" s="475"/>
      <c r="J180" s="474"/>
      <c r="K180" s="474"/>
      <c r="L180" s="474"/>
      <c r="M180" s="474"/>
      <c r="N180" s="510"/>
      <c r="O180" s="474"/>
      <c r="P180" s="475"/>
    </row>
    <row r="181" spans="3:16" x14ac:dyDescent="0.2">
      <c r="C181" s="473"/>
      <c r="D181" s="474"/>
      <c r="E181" s="474"/>
      <c r="F181" s="474"/>
      <c r="G181" s="474"/>
      <c r="H181" s="474"/>
      <c r="I181" s="475"/>
      <c r="J181" s="474"/>
      <c r="K181" s="474"/>
      <c r="L181" s="474"/>
      <c r="M181" s="474"/>
      <c r="N181" s="510"/>
      <c r="O181" s="474"/>
      <c r="P181" s="475"/>
    </row>
    <row r="182" spans="3:16" x14ac:dyDescent="0.2">
      <c r="C182" s="473"/>
      <c r="D182" s="474"/>
      <c r="E182" s="474"/>
      <c r="F182" s="474"/>
      <c r="G182" s="474"/>
      <c r="H182" s="474"/>
      <c r="I182" s="475"/>
      <c r="J182" s="474"/>
      <c r="K182" s="474"/>
      <c r="L182" s="474"/>
      <c r="M182" s="474"/>
      <c r="N182" s="510"/>
      <c r="O182" s="474"/>
      <c r="P182" s="475"/>
    </row>
    <row r="183" spans="3:16" x14ac:dyDescent="0.2">
      <c r="C183" s="473"/>
      <c r="D183" s="474"/>
      <c r="E183" s="474"/>
      <c r="F183" s="474"/>
      <c r="G183" s="474"/>
      <c r="H183" s="474"/>
      <c r="I183" s="475"/>
      <c r="J183" s="474"/>
      <c r="K183" s="474"/>
      <c r="L183" s="474"/>
      <c r="M183" s="474"/>
      <c r="N183" s="510"/>
      <c r="O183" s="474"/>
      <c r="P183" s="475"/>
    </row>
    <row r="184" spans="3:16" x14ac:dyDescent="0.2">
      <c r="C184" s="473"/>
      <c r="D184" s="474"/>
      <c r="E184" s="474"/>
      <c r="F184" s="474"/>
      <c r="G184" s="474"/>
      <c r="H184" s="474"/>
      <c r="I184" s="475"/>
      <c r="J184" s="474"/>
      <c r="K184" s="474"/>
      <c r="L184" s="474"/>
      <c r="M184" s="474"/>
      <c r="N184" s="510"/>
      <c r="O184" s="474"/>
      <c r="P184" s="475"/>
    </row>
    <row r="185" spans="3:16" x14ac:dyDescent="0.2">
      <c r="C185" s="473"/>
      <c r="D185" s="474"/>
      <c r="E185" s="474"/>
      <c r="F185" s="474"/>
      <c r="G185" s="474"/>
      <c r="H185" s="474"/>
      <c r="I185" s="475"/>
      <c r="J185" s="474"/>
      <c r="K185" s="474"/>
      <c r="L185" s="474"/>
      <c r="M185" s="474"/>
      <c r="N185" s="510"/>
      <c r="O185" s="474"/>
      <c r="P185" s="475"/>
    </row>
    <row r="186" spans="3:16" x14ac:dyDescent="0.2">
      <c r="C186" s="473"/>
      <c r="D186" s="474"/>
      <c r="E186" s="474"/>
      <c r="F186" s="474"/>
      <c r="G186" s="474"/>
      <c r="H186" s="474"/>
      <c r="I186" s="475"/>
      <c r="J186" s="474"/>
      <c r="K186" s="474"/>
      <c r="L186" s="474"/>
      <c r="M186" s="474"/>
      <c r="N186" s="510"/>
      <c r="O186" s="474"/>
      <c r="P186" s="475"/>
    </row>
    <row r="187" spans="3:16" x14ac:dyDescent="0.2">
      <c r="C187" s="473"/>
      <c r="D187" s="474"/>
      <c r="E187" s="474"/>
      <c r="F187" s="474"/>
      <c r="G187" s="474"/>
      <c r="H187" s="474"/>
      <c r="I187" s="475"/>
      <c r="J187" s="474"/>
      <c r="K187" s="474"/>
      <c r="L187" s="474"/>
      <c r="M187" s="474"/>
      <c r="N187" s="510"/>
      <c r="O187" s="474"/>
      <c r="P187" s="475"/>
    </row>
    <row r="188" spans="3:16" x14ac:dyDescent="0.2">
      <c r="C188" s="473"/>
      <c r="D188" s="474"/>
      <c r="E188" s="474"/>
      <c r="F188" s="474"/>
      <c r="G188" s="474"/>
      <c r="H188" s="474"/>
      <c r="I188" s="475"/>
      <c r="J188" s="474"/>
      <c r="K188" s="474"/>
      <c r="L188" s="474"/>
      <c r="M188" s="474"/>
      <c r="N188" s="510"/>
      <c r="O188" s="474"/>
      <c r="P188" s="475"/>
    </row>
    <row r="189" spans="3:16" x14ac:dyDescent="0.2">
      <c r="C189" s="473"/>
      <c r="D189" s="474"/>
      <c r="E189" s="474"/>
      <c r="F189" s="474"/>
      <c r="G189" s="474"/>
      <c r="H189" s="474"/>
      <c r="I189" s="475"/>
      <c r="J189" s="474"/>
      <c r="K189" s="474"/>
      <c r="L189" s="474"/>
      <c r="M189" s="474"/>
      <c r="N189" s="510"/>
      <c r="O189" s="474"/>
      <c r="P189" s="475"/>
    </row>
    <row r="190" spans="3:16" x14ac:dyDescent="0.2">
      <c r="C190" s="473"/>
      <c r="D190" s="474"/>
      <c r="E190" s="474"/>
      <c r="F190" s="474"/>
      <c r="G190" s="474"/>
      <c r="H190" s="474"/>
      <c r="I190" s="475"/>
      <c r="J190" s="474"/>
      <c r="K190" s="474"/>
      <c r="L190" s="474"/>
      <c r="M190" s="474"/>
      <c r="N190" s="510"/>
      <c r="O190" s="474"/>
      <c r="P190" s="475"/>
    </row>
    <row r="191" spans="3:16" x14ac:dyDescent="0.2">
      <c r="C191" s="473"/>
      <c r="D191" s="474"/>
      <c r="E191" s="474"/>
      <c r="F191" s="474"/>
      <c r="G191" s="474"/>
      <c r="H191" s="474"/>
      <c r="I191" s="475"/>
      <c r="J191" s="474"/>
      <c r="K191" s="474"/>
      <c r="L191" s="474"/>
      <c r="M191" s="474"/>
      <c r="N191" s="510"/>
      <c r="O191" s="474"/>
      <c r="P191" s="475"/>
    </row>
    <row r="192" spans="3:16" x14ac:dyDescent="0.2">
      <c r="C192" s="473"/>
      <c r="D192" s="474"/>
      <c r="E192" s="474"/>
      <c r="F192" s="474"/>
      <c r="G192" s="474"/>
      <c r="H192" s="474"/>
      <c r="I192" s="475"/>
      <c r="J192" s="474"/>
      <c r="K192" s="474"/>
      <c r="L192" s="474"/>
      <c r="M192" s="474"/>
      <c r="N192" s="510"/>
      <c r="O192" s="474"/>
      <c r="P192" s="475"/>
    </row>
    <row r="193" spans="3:16" x14ac:dyDescent="0.2">
      <c r="C193" s="473"/>
      <c r="D193" s="474"/>
      <c r="E193" s="474"/>
      <c r="F193" s="474"/>
      <c r="G193" s="474"/>
      <c r="H193" s="474"/>
      <c r="I193" s="475"/>
      <c r="J193" s="474"/>
      <c r="K193" s="474"/>
      <c r="L193" s="474"/>
      <c r="M193" s="474"/>
      <c r="N193" s="510"/>
      <c r="O193" s="474"/>
      <c r="P193" s="475"/>
    </row>
    <row r="194" spans="3:16" x14ac:dyDescent="0.2">
      <c r="C194" s="473"/>
      <c r="D194" s="474"/>
      <c r="E194" s="474"/>
      <c r="F194" s="474"/>
      <c r="G194" s="474"/>
      <c r="H194" s="474"/>
      <c r="I194" s="475"/>
      <c r="J194" s="474"/>
      <c r="K194" s="474"/>
      <c r="L194" s="474"/>
      <c r="M194" s="474"/>
      <c r="N194" s="510"/>
      <c r="O194" s="474"/>
      <c r="P194" s="475"/>
    </row>
    <row r="195" spans="3:16" x14ac:dyDescent="0.2">
      <c r="C195" s="473"/>
      <c r="D195" s="474"/>
      <c r="E195" s="474"/>
      <c r="F195" s="474"/>
      <c r="G195" s="474"/>
      <c r="H195" s="474"/>
      <c r="I195" s="475"/>
      <c r="J195" s="474"/>
      <c r="K195" s="474"/>
      <c r="L195" s="474"/>
      <c r="M195" s="474"/>
      <c r="N195" s="510"/>
      <c r="O195" s="474"/>
      <c r="P195" s="475"/>
    </row>
    <row r="196" spans="3:16" x14ac:dyDescent="0.2">
      <c r="C196" s="473"/>
      <c r="D196" s="474"/>
      <c r="E196" s="474"/>
      <c r="F196" s="474"/>
      <c r="G196" s="474"/>
      <c r="H196" s="474"/>
      <c r="I196" s="475"/>
      <c r="J196" s="474"/>
      <c r="K196" s="474"/>
      <c r="L196" s="474"/>
      <c r="M196" s="474"/>
      <c r="N196" s="510"/>
      <c r="O196" s="474"/>
      <c r="P196" s="475"/>
    </row>
    <row r="197" spans="3:16" x14ac:dyDescent="0.2">
      <c r="C197" s="473"/>
      <c r="D197" s="474"/>
      <c r="E197" s="474"/>
      <c r="F197" s="474"/>
      <c r="G197" s="474"/>
      <c r="H197" s="474"/>
      <c r="I197" s="475"/>
      <c r="J197" s="474"/>
      <c r="K197" s="474"/>
      <c r="L197" s="474"/>
      <c r="M197" s="474"/>
      <c r="N197" s="510"/>
      <c r="O197" s="474"/>
      <c r="P197" s="475"/>
    </row>
    <row r="198" spans="3:16" x14ac:dyDescent="0.2">
      <c r="C198" s="473"/>
      <c r="D198" s="474"/>
      <c r="E198" s="474"/>
      <c r="F198" s="474"/>
      <c r="G198" s="474"/>
      <c r="H198" s="474"/>
      <c r="I198" s="475"/>
      <c r="J198" s="474"/>
      <c r="K198" s="474"/>
      <c r="L198" s="474"/>
      <c r="M198" s="474"/>
      <c r="N198" s="510"/>
      <c r="O198" s="474"/>
      <c r="P198" s="475"/>
    </row>
    <row r="199" spans="3:16" x14ac:dyDescent="0.2">
      <c r="C199" s="473"/>
      <c r="D199" s="474"/>
      <c r="E199" s="474"/>
      <c r="F199" s="474"/>
      <c r="G199" s="474"/>
      <c r="H199" s="474"/>
      <c r="I199" s="475"/>
      <c r="J199" s="474"/>
      <c r="K199" s="474"/>
      <c r="L199" s="474"/>
      <c r="M199" s="474"/>
      <c r="N199" s="510"/>
      <c r="O199" s="474"/>
      <c r="P199" s="475"/>
    </row>
    <row r="200" spans="3:16" x14ac:dyDescent="0.2">
      <c r="C200" s="473"/>
      <c r="D200" s="474"/>
      <c r="E200" s="474"/>
      <c r="F200" s="474"/>
      <c r="G200" s="474"/>
      <c r="H200" s="474"/>
      <c r="I200" s="475"/>
      <c r="J200" s="474"/>
      <c r="K200" s="474"/>
      <c r="L200" s="474"/>
      <c r="M200" s="474"/>
      <c r="N200" s="510"/>
      <c r="O200" s="474"/>
      <c r="P200" s="475"/>
    </row>
    <row r="201" spans="3:16" x14ac:dyDescent="0.2">
      <c r="C201" s="473"/>
      <c r="D201" s="474"/>
      <c r="E201" s="474"/>
      <c r="F201" s="474"/>
      <c r="G201" s="474"/>
      <c r="H201" s="474"/>
      <c r="I201" s="475"/>
      <c r="J201" s="474"/>
      <c r="K201" s="474"/>
      <c r="L201" s="474"/>
      <c r="M201" s="474"/>
      <c r="N201" s="510"/>
      <c r="O201" s="474"/>
      <c r="P201" s="475"/>
    </row>
    <row r="202" spans="3:16" x14ac:dyDescent="0.2">
      <c r="C202" s="473"/>
      <c r="D202" s="474"/>
      <c r="E202" s="474"/>
      <c r="F202" s="474"/>
      <c r="G202" s="474"/>
      <c r="H202" s="474"/>
      <c r="I202" s="475"/>
      <c r="J202" s="474"/>
      <c r="K202" s="474"/>
      <c r="L202" s="474"/>
      <c r="M202" s="474"/>
      <c r="N202" s="510"/>
      <c r="O202" s="474"/>
      <c r="P202" s="475"/>
    </row>
    <row r="203" spans="3:16" x14ac:dyDescent="0.2">
      <c r="C203" s="473"/>
      <c r="D203" s="474"/>
      <c r="E203" s="474"/>
      <c r="F203" s="474"/>
      <c r="G203" s="474"/>
      <c r="H203" s="474"/>
      <c r="I203" s="475"/>
      <c r="J203" s="474"/>
      <c r="K203" s="474"/>
      <c r="L203" s="474"/>
      <c r="M203" s="474"/>
      <c r="N203" s="510"/>
      <c r="O203" s="474"/>
      <c r="P203" s="475"/>
    </row>
    <row r="204" spans="3:16" x14ac:dyDescent="0.2">
      <c r="C204" s="473"/>
      <c r="D204" s="474"/>
      <c r="E204" s="474"/>
      <c r="F204" s="474"/>
      <c r="G204" s="474"/>
      <c r="H204" s="474"/>
      <c r="I204" s="475"/>
      <c r="J204" s="474"/>
      <c r="K204" s="474"/>
      <c r="L204" s="474"/>
      <c r="M204" s="474"/>
      <c r="N204" s="510"/>
      <c r="O204" s="474"/>
      <c r="P204" s="475"/>
    </row>
    <row r="205" spans="3:16" x14ac:dyDescent="0.2">
      <c r="C205" s="473"/>
      <c r="D205" s="474"/>
      <c r="E205" s="474"/>
      <c r="F205" s="474"/>
      <c r="G205" s="474"/>
      <c r="H205" s="474"/>
      <c r="I205" s="475"/>
      <c r="J205" s="474"/>
      <c r="K205" s="474"/>
      <c r="L205" s="474"/>
      <c r="M205" s="474"/>
      <c r="N205" s="510"/>
      <c r="O205" s="474"/>
      <c r="P205" s="475"/>
    </row>
    <row r="206" spans="3:16" x14ac:dyDescent="0.2">
      <c r="C206" s="473"/>
      <c r="D206" s="474"/>
      <c r="E206" s="474"/>
      <c r="F206" s="474"/>
      <c r="G206" s="474"/>
      <c r="H206" s="474"/>
      <c r="I206" s="475"/>
      <c r="J206" s="474"/>
      <c r="K206" s="474"/>
      <c r="L206" s="474"/>
      <c r="M206" s="474"/>
      <c r="N206" s="510"/>
      <c r="O206" s="474"/>
      <c r="P206" s="475"/>
    </row>
    <row r="207" spans="3:16" x14ac:dyDescent="0.2">
      <c r="C207" s="473"/>
      <c r="D207" s="474"/>
      <c r="E207" s="474"/>
      <c r="F207" s="474"/>
      <c r="G207" s="474"/>
      <c r="H207" s="474"/>
      <c r="I207" s="475"/>
      <c r="J207" s="474"/>
      <c r="K207" s="474"/>
      <c r="L207" s="474"/>
      <c r="M207" s="474"/>
      <c r="N207" s="510"/>
      <c r="O207" s="474"/>
      <c r="P207" s="475"/>
    </row>
    <row r="208" spans="3:16" x14ac:dyDescent="0.2">
      <c r="C208" s="473"/>
      <c r="D208" s="474"/>
      <c r="E208" s="474"/>
      <c r="F208" s="474"/>
      <c r="G208" s="474"/>
      <c r="H208" s="474"/>
      <c r="I208" s="475"/>
      <c r="J208" s="474"/>
      <c r="K208" s="474"/>
      <c r="L208" s="474"/>
      <c r="M208" s="474"/>
      <c r="N208" s="510"/>
      <c r="O208" s="474"/>
      <c r="P208" s="475"/>
    </row>
    <row r="209" spans="3:16" x14ac:dyDescent="0.2">
      <c r="C209" s="473"/>
      <c r="D209" s="474"/>
      <c r="E209" s="474"/>
      <c r="F209" s="474"/>
      <c r="G209" s="474"/>
      <c r="H209" s="474"/>
      <c r="I209" s="475"/>
      <c r="J209" s="474"/>
      <c r="K209" s="474"/>
      <c r="L209" s="474"/>
      <c r="M209" s="474"/>
      <c r="N209" s="510"/>
      <c r="O209" s="474"/>
      <c r="P209" s="475"/>
    </row>
    <row r="210" spans="3:16" x14ac:dyDescent="0.2">
      <c r="C210" s="473"/>
      <c r="D210" s="474"/>
      <c r="E210" s="474"/>
      <c r="F210" s="474"/>
      <c r="G210" s="474"/>
      <c r="H210" s="474"/>
      <c r="I210" s="475"/>
      <c r="J210" s="474"/>
      <c r="K210" s="474"/>
      <c r="L210" s="474"/>
      <c r="M210" s="474"/>
      <c r="N210" s="510"/>
      <c r="O210" s="474"/>
      <c r="P210" s="475"/>
    </row>
    <row r="211" spans="3:16" x14ac:dyDescent="0.2">
      <c r="C211" s="473"/>
      <c r="D211" s="474"/>
      <c r="E211" s="474"/>
      <c r="F211" s="474"/>
      <c r="G211" s="474"/>
      <c r="H211" s="474"/>
      <c r="I211" s="475"/>
      <c r="J211" s="474"/>
      <c r="K211" s="474"/>
      <c r="L211" s="474"/>
      <c r="M211" s="474"/>
      <c r="N211" s="510"/>
      <c r="O211" s="474"/>
      <c r="P211" s="475"/>
    </row>
    <row r="212" spans="3:16" x14ac:dyDescent="0.2">
      <c r="C212" s="473"/>
      <c r="D212" s="474"/>
      <c r="E212" s="474"/>
      <c r="F212" s="474"/>
      <c r="G212" s="474"/>
      <c r="H212" s="474"/>
      <c r="I212" s="475"/>
      <c r="J212" s="474"/>
      <c r="K212" s="474"/>
      <c r="L212" s="474"/>
      <c r="M212" s="474"/>
      <c r="N212" s="510"/>
      <c r="O212" s="474"/>
      <c r="P212" s="475"/>
    </row>
    <row r="213" spans="3:16" x14ac:dyDescent="0.2">
      <c r="C213" s="473"/>
      <c r="D213" s="474"/>
      <c r="E213" s="474"/>
      <c r="F213" s="474"/>
      <c r="G213" s="474"/>
      <c r="H213" s="474"/>
      <c r="I213" s="475"/>
      <c r="J213" s="474"/>
      <c r="K213" s="474"/>
      <c r="L213" s="474"/>
      <c r="M213" s="474"/>
      <c r="N213" s="510"/>
      <c r="O213" s="474"/>
      <c r="P213" s="475"/>
    </row>
    <row r="214" spans="3:16" x14ac:dyDescent="0.2">
      <c r="C214" s="473"/>
      <c r="D214" s="474"/>
      <c r="E214" s="474"/>
      <c r="F214" s="474"/>
      <c r="G214" s="474"/>
      <c r="H214" s="474"/>
      <c r="I214" s="475"/>
      <c r="J214" s="474"/>
      <c r="K214" s="474"/>
      <c r="L214" s="474"/>
      <c r="M214" s="474"/>
      <c r="N214" s="510"/>
      <c r="O214" s="474"/>
      <c r="P214" s="475"/>
    </row>
    <row r="215" spans="3:16" x14ac:dyDescent="0.2">
      <c r="C215" s="473"/>
      <c r="D215" s="474"/>
      <c r="E215" s="474"/>
      <c r="F215" s="474"/>
      <c r="G215" s="474"/>
      <c r="H215" s="474"/>
      <c r="I215" s="475"/>
      <c r="J215" s="474"/>
      <c r="K215" s="474"/>
      <c r="L215" s="474"/>
      <c r="M215" s="474"/>
      <c r="N215" s="510"/>
      <c r="O215" s="474"/>
      <c r="P215" s="475"/>
    </row>
    <row r="216" spans="3:16" x14ac:dyDescent="0.2">
      <c r="C216" s="473"/>
      <c r="D216" s="474"/>
      <c r="E216" s="474"/>
      <c r="F216" s="474"/>
      <c r="G216" s="474"/>
      <c r="H216" s="474"/>
      <c r="I216" s="475"/>
      <c r="J216" s="474"/>
      <c r="K216" s="474"/>
      <c r="L216" s="474"/>
      <c r="M216" s="474"/>
      <c r="N216" s="510"/>
      <c r="O216" s="474"/>
      <c r="P216" s="475"/>
    </row>
    <row r="217" spans="3:16" x14ac:dyDescent="0.2">
      <c r="C217" s="473"/>
      <c r="D217" s="474"/>
      <c r="E217" s="474"/>
      <c r="F217" s="474"/>
      <c r="G217" s="474"/>
      <c r="H217" s="474"/>
      <c r="I217" s="475"/>
      <c r="J217" s="474"/>
      <c r="K217" s="474"/>
      <c r="L217" s="474"/>
      <c r="M217" s="474"/>
      <c r="N217" s="510"/>
      <c r="O217" s="474"/>
      <c r="P217" s="475"/>
    </row>
    <row r="218" spans="3:16" x14ac:dyDescent="0.2">
      <c r="C218" s="473"/>
      <c r="D218" s="474"/>
      <c r="E218" s="474"/>
      <c r="F218" s="474"/>
      <c r="G218" s="474"/>
      <c r="H218" s="474"/>
      <c r="I218" s="475"/>
      <c r="J218" s="474"/>
      <c r="K218" s="474"/>
      <c r="L218" s="474"/>
      <c r="M218" s="474"/>
      <c r="N218" s="510"/>
      <c r="O218" s="474"/>
      <c r="P218" s="475"/>
    </row>
    <row r="219" spans="3:16" x14ac:dyDescent="0.2">
      <c r="C219" s="473"/>
      <c r="D219" s="474"/>
      <c r="E219" s="474"/>
      <c r="F219" s="474"/>
      <c r="G219" s="474"/>
      <c r="H219" s="474"/>
      <c r="I219" s="475"/>
      <c r="J219" s="474"/>
      <c r="K219" s="474"/>
      <c r="L219" s="474"/>
      <c r="M219" s="474"/>
      <c r="N219" s="510"/>
      <c r="O219" s="474"/>
      <c r="P219" s="475"/>
    </row>
    <row r="220" spans="3:16" x14ac:dyDescent="0.2">
      <c r="C220" s="473"/>
      <c r="D220" s="474"/>
      <c r="E220" s="474"/>
      <c r="F220" s="474"/>
      <c r="G220" s="474"/>
      <c r="H220" s="474"/>
      <c r="I220" s="475"/>
      <c r="J220" s="474"/>
      <c r="K220" s="474"/>
      <c r="L220" s="474"/>
      <c r="M220" s="474"/>
      <c r="N220" s="510"/>
      <c r="O220" s="474"/>
      <c r="P220" s="475"/>
    </row>
    <row r="221" spans="3:16" x14ac:dyDescent="0.2">
      <c r="C221" s="473"/>
      <c r="D221" s="474"/>
      <c r="E221" s="474"/>
      <c r="F221" s="474"/>
      <c r="G221" s="474"/>
      <c r="H221" s="474"/>
      <c r="I221" s="475"/>
      <c r="J221" s="474"/>
      <c r="K221" s="474"/>
      <c r="L221" s="474"/>
      <c r="M221" s="474"/>
      <c r="N221" s="510"/>
      <c r="O221" s="474"/>
      <c r="P221" s="475"/>
    </row>
    <row r="222" spans="3:16" x14ac:dyDescent="0.2">
      <c r="C222" s="473"/>
      <c r="D222" s="474"/>
      <c r="E222" s="474"/>
      <c r="F222" s="474"/>
      <c r="G222" s="474"/>
      <c r="H222" s="474"/>
      <c r="I222" s="475"/>
      <c r="J222" s="474"/>
      <c r="K222" s="474"/>
      <c r="L222" s="474"/>
      <c r="M222" s="474"/>
      <c r="N222" s="510"/>
      <c r="O222" s="474"/>
      <c r="P222" s="475"/>
    </row>
    <row r="223" spans="3:16" x14ac:dyDescent="0.2">
      <c r="C223" s="473"/>
      <c r="D223" s="474"/>
      <c r="E223" s="474"/>
      <c r="F223" s="474"/>
      <c r="G223" s="474"/>
      <c r="H223" s="474"/>
      <c r="I223" s="475"/>
      <c r="J223" s="474"/>
      <c r="K223" s="474"/>
      <c r="L223" s="474"/>
      <c r="M223" s="474"/>
      <c r="N223" s="510"/>
      <c r="O223" s="474"/>
      <c r="P223" s="475"/>
    </row>
    <row r="224" spans="3:16" x14ac:dyDescent="0.2">
      <c r="C224" s="473"/>
      <c r="D224" s="474"/>
      <c r="E224" s="474"/>
      <c r="F224" s="474"/>
      <c r="G224" s="474"/>
      <c r="H224" s="474"/>
      <c r="I224" s="475"/>
      <c r="J224" s="474"/>
      <c r="K224" s="474"/>
      <c r="L224" s="474"/>
      <c r="M224" s="474"/>
      <c r="N224" s="510"/>
      <c r="O224" s="474"/>
      <c r="P224" s="475"/>
    </row>
    <row r="225" spans="3:16" x14ac:dyDescent="0.2">
      <c r="C225" s="473"/>
      <c r="D225" s="474"/>
      <c r="E225" s="474"/>
      <c r="F225" s="474"/>
      <c r="G225" s="474"/>
      <c r="H225" s="474"/>
      <c r="I225" s="475"/>
      <c r="J225" s="474"/>
      <c r="K225" s="474"/>
      <c r="L225" s="474"/>
      <c r="M225" s="474"/>
      <c r="N225" s="510"/>
      <c r="O225" s="474"/>
      <c r="P225" s="475"/>
    </row>
    <row r="226" spans="3:16" x14ac:dyDescent="0.2">
      <c r="C226" s="473"/>
      <c r="D226" s="474"/>
      <c r="E226" s="474"/>
      <c r="F226" s="474"/>
      <c r="G226" s="474"/>
      <c r="H226" s="474"/>
      <c r="I226" s="475"/>
      <c r="J226" s="474"/>
      <c r="K226" s="474"/>
      <c r="L226" s="474"/>
      <c r="M226" s="474"/>
      <c r="N226" s="510"/>
      <c r="O226" s="474"/>
      <c r="P226" s="475"/>
    </row>
    <row r="227" spans="3:16" x14ac:dyDescent="0.2">
      <c r="C227" s="473"/>
      <c r="D227" s="474"/>
      <c r="E227" s="474"/>
      <c r="F227" s="474"/>
      <c r="G227" s="474"/>
      <c r="H227" s="474"/>
      <c r="I227" s="475"/>
      <c r="J227" s="474"/>
      <c r="K227" s="474"/>
      <c r="L227" s="474"/>
      <c r="M227" s="474"/>
      <c r="N227" s="510"/>
      <c r="O227" s="474"/>
      <c r="P227" s="475"/>
    </row>
    <row r="228" spans="3:16" x14ac:dyDescent="0.2">
      <c r="C228" s="473"/>
      <c r="D228" s="474"/>
      <c r="E228" s="474"/>
      <c r="F228" s="474"/>
      <c r="G228" s="474"/>
      <c r="H228" s="474"/>
      <c r="I228" s="475"/>
      <c r="J228" s="474"/>
      <c r="K228" s="474"/>
      <c r="L228" s="474"/>
      <c r="M228" s="474"/>
      <c r="N228" s="510"/>
      <c r="O228" s="474"/>
      <c r="P228" s="475"/>
    </row>
    <row r="229" spans="3:16" x14ac:dyDescent="0.2">
      <c r="C229" s="473"/>
      <c r="D229" s="474"/>
      <c r="E229" s="474"/>
      <c r="F229" s="474"/>
      <c r="G229" s="474"/>
      <c r="H229" s="474"/>
      <c r="I229" s="475"/>
      <c r="J229" s="474"/>
      <c r="K229" s="474"/>
      <c r="L229" s="474"/>
      <c r="M229" s="474"/>
      <c r="N229" s="510"/>
      <c r="O229" s="474"/>
      <c r="P229" s="475"/>
    </row>
    <row r="230" spans="3:16" x14ac:dyDescent="0.2">
      <c r="C230" s="473"/>
      <c r="D230" s="474"/>
      <c r="E230" s="474"/>
      <c r="F230" s="474"/>
      <c r="G230" s="474"/>
      <c r="H230" s="474"/>
      <c r="I230" s="475"/>
      <c r="J230" s="474"/>
      <c r="K230" s="474"/>
      <c r="L230" s="474"/>
      <c r="M230" s="474"/>
      <c r="N230" s="510"/>
      <c r="O230" s="474"/>
      <c r="P230" s="475"/>
    </row>
    <row r="231" spans="3:16" x14ac:dyDescent="0.2">
      <c r="C231" s="473"/>
      <c r="D231" s="474"/>
      <c r="E231" s="474"/>
      <c r="F231" s="474"/>
      <c r="G231" s="474"/>
      <c r="H231" s="474"/>
      <c r="I231" s="475"/>
      <c r="J231" s="474"/>
      <c r="K231" s="474"/>
      <c r="L231" s="474"/>
      <c r="M231" s="474"/>
      <c r="N231" s="510"/>
      <c r="O231" s="474"/>
      <c r="P231" s="475"/>
    </row>
    <row r="232" spans="3:16" x14ac:dyDescent="0.2">
      <c r="C232" s="473"/>
      <c r="D232" s="474"/>
      <c r="E232" s="474"/>
      <c r="F232" s="474"/>
      <c r="G232" s="474"/>
      <c r="H232" s="474"/>
      <c r="I232" s="475"/>
      <c r="J232" s="474"/>
      <c r="K232" s="474"/>
      <c r="L232" s="474"/>
      <c r="M232" s="474"/>
      <c r="N232" s="510"/>
      <c r="O232" s="474"/>
      <c r="P232" s="475"/>
    </row>
    <row r="233" spans="3:16" x14ac:dyDescent="0.2">
      <c r="C233" s="473"/>
      <c r="D233" s="474"/>
      <c r="E233" s="474"/>
      <c r="F233" s="474"/>
      <c r="G233" s="474"/>
      <c r="H233" s="474"/>
      <c r="I233" s="475"/>
      <c r="J233" s="474"/>
      <c r="K233" s="474"/>
      <c r="L233" s="474"/>
      <c r="M233" s="474"/>
      <c r="N233" s="510"/>
      <c r="O233" s="474"/>
      <c r="P233" s="475"/>
    </row>
    <row r="234" spans="3:16" x14ac:dyDescent="0.2">
      <c r="C234" s="473"/>
      <c r="D234" s="474"/>
      <c r="E234" s="474"/>
      <c r="F234" s="474"/>
      <c r="G234" s="474"/>
      <c r="H234" s="474"/>
      <c r="I234" s="475"/>
      <c r="J234" s="474"/>
      <c r="K234" s="474"/>
      <c r="L234" s="474"/>
      <c r="M234" s="474"/>
      <c r="N234" s="510"/>
      <c r="O234" s="474"/>
      <c r="P234" s="475"/>
    </row>
    <row r="235" spans="3:16" x14ac:dyDescent="0.2">
      <c r="C235" s="473"/>
      <c r="D235" s="474"/>
      <c r="E235" s="474"/>
      <c r="F235" s="474"/>
      <c r="G235" s="474"/>
      <c r="H235" s="474"/>
      <c r="I235" s="475"/>
      <c r="J235" s="474"/>
      <c r="K235" s="474"/>
      <c r="L235" s="474"/>
      <c r="M235" s="474"/>
      <c r="N235" s="510"/>
      <c r="O235" s="474"/>
      <c r="P235" s="475"/>
    </row>
    <row r="236" spans="3:16" x14ac:dyDescent="0.2">
      <c r="C236" s="473"/>
      <c r="D236" s="474"/>
      <c r="E236" s="474"/>
      <c r="F236" s="474"/>
      <c r="G236" s="474"/>
      <c r="H236" s="474"/>
      <c r="I236" s="475"/>
      <c r="J236" s="474"/>
      <c r="K236" s="474"/>
      <c r="L236" s="474"/>
      <c r="M236" s="474"/>
      <c r="N236" s="510"/>
      <c r="O236" s="474"/>
      <c r="P236" s="475"/>
    </row>
    <row r="237" spans="3:16" x14ac:dyDescent="0.2">
      <c r="C237" s="473"/>
      <c r="D237" s="474"/>
      <c r="E237" s="474"/>
      <c r="F237" s="474"/>
      <c r="G237" s="474"/>
      <c r="H237" s="474"/>
      <c r="I237" s="475"/>
      <c r="J237" s="474"/>
      <c r="K237" s="474"/>
      <c r="L237" s="474"/>
      <c r="M237" s="474"/>
      <c r="N237" s="510"/>
      <c r="O237" s="474"/>
      <c r="P237" s="475"/>
    </row>
    <row r="238" spans="3:16" x14ac:dyDescent="0.2">
      <c r="C238" s="473"/>
      <c r="D238" s="474"/>
      <c r="E238" s="474"/>
      <c r="F238" s="474"/>
      <c r="G238" s="474"/>
      <c r="H238" s="474"/>
      <c r="I238" s="475"/>
      <c r="J238" s="474"/>
      <c r="K238" s="474"/>
      <c r="L238" s="474"/>
      <c r="M238" s="474"/>
      <c r="N238" s="510"/>
      <c r="O238" s="474"/>
      <c r="P238" s="475"/>
    </row>
    <row r="239" spans="3:16" x14ac:dyDescent="0.2">
      <c r="C239" s="473"/>
      <c r="D239" s="474"/>
      <c r="E239" s="474"/>
      <c r="F239" s="474"/>
      <c r="G239" s="474"/>
      <c r="H239" s="474"/>
      <c r="I239" s="475"/>
      <c r="J239" s="474"/>
      <c r="K239" s="474"/>
      <c r="L239" s="474"/>
      <c r="M239" s="474"/>
      <c r="N239" s="510"/>
      <c r="O239" s="474"/>
      <c r="P239" s="475"/>
    </row>
    <row r="240" spans="3:16" x14ac:dyDescent="0.2">
      <c r="C240" s="473"/>
      <c r="D240" s="474"/>
      <c r="E240" s="474"/>
      <c r="F240" s="474"/>
      <c r="G240" s="474"/>
      <c r="H240" s="474"/>
      <c r="I240" s="475"/>
      <c r="J240" s="474"/>
      <c r="K240" s="474"/>
      <c r="L240" s="474"/>
      <c r="M240" s="474"/>
      <c r="N240" s="510"/>
      <c r="O240" s="474"/>
      <c r="P240" s="475"/>
    </row>
    <row r="241" spans="3:16" x14ac:dyDescent="0.2">
      <c r="C241" s="473"/>
      <c r="D241" s="474"/>
      <c r="E241" s="474"/>
      <c r="F241" s="474"/>
      <c r="G241" s="474"/>
      <c r="H241" s="474"/>
      <c r="I241" s="475"/>
      <c r="J241" s="474"/>
      <c r="K241" s="474"/>
      <c r="L241" s="474"/>
      <c r="M241" s="474"/>
      <c r="N241" s="510"/>
      <c r="O241" s="474"/>
      <c r="P241" s="475"/>
    </row>
    <row r="242" spans="3:16" x14ac:dyDescent="0.2">
      <c r="C242" s="473"/>
      <c r="D242" s="474"/>
      <c r="E242" s="474"/>
      <c r="F242" s="474"/>
      <c r="G242" s="474"/>
      <c r="H242" s="474"/>
      <c r="I242" s="475"/>
      <c r="J242" s="474"/>
      <c r="K242" s="474"/>
      <c r="L242" s="474"/>
      <c r="M242" s="474"/>
      <c r="N242" s="510"/>
      <c r="O242" s="474"/>
      <c r="P242" s="475"/>
    </row>
    <row r="243" spans="3:16" x14ac:dyDescent="0.2">
      <c r="C243" s="473"/>
      <c r="D243" s="474"/>
      <c r="E243" s="474"/>
      <c r="F243" s="474"/>
      <c r="G243" s="474"/>
      <c r="H243" s="474"/>
      <c r="I243" s="475"/>
      <c r="J243" s="474"/>
      <c r="K243" s="474"/>
      <c r="L243" s="474"/>
      <c r="M243" s="474"/>
      <c r="N243" s="510"/>
      <c r="O243" s="474"/>
      <c r="P243" s="475"/>
    </row>
    <row r="244" spans="3:16" x14ac:dyDescent="0.2">
      <c r="C244" s="473"/>
      <c r="D244" s="474"/>
      <c r="E244" s="474"/>
      <c r="F244" s="474"/>
      <c r="G244" s="474"/>
      <c r="H244" s="474"/>
      <c r="I244" s="475"/>
      <c r="J244" s="474"/>
      <c r="K244" s="474"/>
      <c r="L244" s="474"/>
      <c r="M244" s="474"/>
      <c r="N244" s="510"/>
      <c r="O244" s="474"/>
      <c r="P244" s="475"/>
    </row>
    <row r="245" spans="3:16" x14ac:dyDescent="0.2">
      <c r="C245" s="473"/>
      <c r="D245" s="474"/>
      <c r="E245" s="474"/>
      <c r="F245" s="474"/>
      <c r="G245" s="474"/>
      <c r="H245" s="474"/>
      <c r="I245" s="475"/>
      <c r="J245" s="474"/>
      <c r="K245" s="474"/>
      <c r="L245" s="474"/>
      <c r="M245" s="474"/>
      <c r="N245" s="510"/>
      <c r="O245" s="474"/>
      <c r="P245" s="475"/>
    </row>
    <row r="246" spans="3:16" x14ac:dyDescent="0.2">
      <c r="C246" s="473"/>
      <c r="D246" s="474"/>
      <c r="E246" s="474"/>
      <c r="F246" s="474"/>
      <c r="G246" s="474"/>
      <c r="H246" s="474"/>
      <c r="I246" s="475"/>
      <c r="J246" s="474"/>
      <c r="K246" s="474"/>
      <c r="L246" s="474"/>
      <c r="M246" s="474"/>
      <c r="N246" s="510"/>
      <c r="O246" s="474"/>
      <c r="P246" s="475"/>
    </row>
    <row r="247" spans="3:16" x14ac:dyDescent="0.2">
      <c r="C247" s="473"/>
      <c r="D247" s="474"/>
      <c r="E247" s="474"/>
      <c r="F247" s="474"/>
      <c r="G247" s="474"/>
      <c r="H247" s="474"/>
      <c r="I247" s="475"/>
      <c r="J247" s="474"/>
      <c r="K247" s="474"/>
      <c r="L247" s="474"/>
      <c r="M247" s="474"/>
      <c r="N247" s="510"/>
      <c r="O247" s="474"/>
      <c r="P247" s="475"/>
    </row>
    <row r="248" spans="3:16" x14ac:dyDescent="0.2">
      <c r="C248" s="473"/>
      <c r="D248" s="474"/>
      <c r="E248" s="474"/>
      <c r="F248" s="474"/>
      <c r="G248" s="474"/>
      <c r="H248" s="474"/>
      <c r="I248" s="475"/>
      <c r="J248" s="474"/>
      <c r="K248" s="474"/>
      <c r="L248" s="474"/>
      <c r="M248" s="474"/>
      <c r="N248" s="510"/>
      <c r="O248" s="474"/>
      <c r="P248" s="475"/>
    </row>
    <row r="249" spans="3:16" x14ac:dyDescent="0.2">
      <c r="C249" s="473"/>
      <c r="D249" s="474"/>
      <c r="E249" s="474"/>
      <c r="F249" s="474"/>
      <c r="G249" s="474"/>
      <c r="H249" s="474"/>
      <c r="I249" s="475"/>
      <c r="J249" s="474"/>
      <c r="K249" s="474"/>
      <c r="L249" s="474"/>
      <c r="M249" s="474"/>
      <c r="N249" s="510"/>
      <c r="O249" s="474"/>
      <c r="P249" s="475"/>
    </row>
    <row r="250" spans="3:16" x14ac:dyDescent="0.2">
      <c r="C250" s="473"/>
      <c r="D250" s="474"/>
      <c r="E250" s="474"/>
      <c r="F250" s="474"/>
      <c r="G250" s="474"/>
      <c r="H250" s="474"/>
      <c r="I250" s="475"/>
      <c r="J250" s="474"/>
      <c r="K250" s="474"/>
      <c r="L250" s="474"/>
      <c r="M250" s="474"/>
      <c r="N250" s="510"/>
      <c r="O250" s="474"/>
      <c r="P250" s="475"/>
    </row>
    <row r="251" spans="3:16" x14ac:dyDescent="0.2">
      <c r="C251" s="473"/>
      <c r="D251" s="474"/>
      <c r="E251" s="474"/>
      <c r="F251" s="474"/>
      <c r="G251" s="474"/>
      <c r="H251" s="474"/>
      <c r="I251" s="475"/>
      <c r="J251" s="474"/>
      <c r="K251" s="474"/>
      <c r="L251" s="474"/>
      <c r="M251" s="474"/>
      <c r="N251" s="510"/>
      <c r="O251" s="474"/>
      <c r="P251" s="475"/>
    </row>
    <row r="252" spans="3:16" x14ac:dyDescent="0.2">
      <c r="C252" s="473"/>
      <c r="D252" s="474"/>
      <c r="E252" s="474"/>
      <c r="F252" s="474"/>
      <c r="G252" s="474"/>
      <c r="H252" s="474"/>
      <c r="I252" s="475"/>
      <c r="J252" s="474"/>
      <c r="K252" s="474"/>
      <c r="L252" s="474"/>
      <c r="M252" s="474"/>
      <c r="N252" s="510"/>
      <c r="O252" s="474"/>
      <c r="P252" s="475"/>
    </row>
    <row r="253" spans="3:16" x14ac:dyDescent="0.2">
      <c r="C253" s="473"/>
      <c r="D253" s="474"/>
      <c r="E253" s="474"/>
      <c r="F253" s="474"/>
      <c r="G253" s="474"/>
      <c r="H253" s="474"/>
      <c r="I253" s="475"/>
      <c r="J253" s="474"/>
      <c r="K253" s="474"/>
      <c r="L253" s="474"/>
      <c r="M253" s="474"/>
      <c r="N253" s="510"/>
      <c r="O253" s="474"/>
      <c r="P253" s="475"/>
    </row>
    <row r="254" spans="3:16" x14ac:dyDescent="0.2">
      <c r="C254" s="473"/>
      <c r="D254" s="474"/>
      <c r="E254" s="474"/>
      <c r="F254" s="474"/>
      <c r="G254" s="474"/>
      <c r="H254" s="474"/>
      <c r="I254" s="475"/>
      <c r="J254" s="474"/>
      <c r="K254" s="474"/>
      <c r="L254" s="474"/>
      <c r="M254" s="474"/>
      <c r="N254" s="510"/>
      <c r="O254" s="474"/>
      <c r="P254" s="475"/>
    </row>
    <row r="255" spans="3:16" x14ac:dyDescent="0.2">
      <c r="C255" s="473"/>
      <c r="D255" s="474"/>
      <c r="E255" s="474"/>
      <c r="F255" s="474"/>
      <c r="G255" s="474"/>
      <c r="H255" s="474"/>
      <c r="I255" s="475"/>
      <c r="J255" s="474"/>
      <c r="K255" s="474"/>
      <c r="L255" s="474"/>
      <c r="M255" s="474"/>
      <c r="N255" s="510"/>
      <c r="O255" s="474"/>
      <c r="P255" s="475"/>
    </row>
    <row r="256" spans="3:16" x14ac:dyDescent="0.2">
      <c r="C256" s="473"/>
      <c r="D256" s="474"/>
      <c r="E256" s="474"/>
      <c r="F256" s="474"/>
      <c r="G256" s="474"/>
      <c r="H256" s="474"/>
      <c r="I256" s="475"/>
      <c r="J256" s="474"/>
      <c r="K256" s="474"/>
      <c r="L256" s="474"/>
      <c r="M256" s="474"/>
      <c r="N256" s="510"/>
      <c r="O256" s="474"/>
      <c r="P256" s="475"/>
    </row>
    <row r="257" spans="3:16" x14ac:dyDescent="0.2">
      <c r="C257" s="473"/>
      <c r="D257" s="474"/>
      <c r="E257" s="474"/>
      <c r="F257" s="474"/>
      <c r="G257" s="474"/>
      <c r="H257" s="474"/>
      <c r="I257" s="475"/>
      <c r="J257" s="474"/>
      <c r="K257" s="474"/>
      <c r="L257" s="474"/>
      <c r="M257" s="474"/>
      <c r="N257" s="510"/>
      <c r="O257" s="474"/>
      <c r="P257" s="475"/>
    </row>
    <row r="258" spans="3:16" x14ac:dyDescent="0.2">
      <c r="C258" s="473"/>
      <c r="D258" s="474"/>
      <c r="E258" s="474"/>
      <c r="F258" s="474"/>
      <c r="G258" s="474"/>
      <c r="H258" s="474"/>
      <c r="I258" s="475"/>
      <c r="J258" s="474"/>
      <c r="K258" s="474"/>
      <c r="L258" s="474"/>
      <c r="M258" s="474"/>
      <c r="N258" s="510"/>
      <c r="O258" s="474"/>
      <c r="P258" s="475"/>
    </row>
    <row r="259" spans="3:16" x14ac:dyDescent="0.2">
      <c r="C259" s="473"/>
      <c r="D259" s="474"/>
      <c r="E259" s="474"/>
      <c r="F259" s="474"/>
      <c r="G259" s="474"/>
      <c r="H259" s="474"/>
      <c r="I259" s="475"/>
      <c r="J259" s="474"/>
      <c r="K259" s="474"/>
      <c r="L259" s="474"/>
      <c r="M259" s="474"/>
      <c r="N259" s="510"/>
      <c r="O259" s="474"/>
      <c r="P259" s="475"/>
    </row>
    <row r="260" spans="3:16" x14ac:dyDescent="0.2">
      <c r="C260" s="473"/>
      <c r="D260" s="474"/>
      <c r="E260" s="474"/>
      <c r="F260" s="474"/>
      <c r="G260" s="474"/>
      <c r="H260" s="474"/>
      <c r="I260" s="475"/>
      <c r="J260" s="474"/>
      <c r="K260" s="474"/>
      <c r="L260" s="474"/>
      <c r="M260" s="474"/>
      <c r="N260" s="510"/>
      <c r="O260" s="474"/>
      <c r="P260" s="475"/>
    </row>
    <row r="261" spans="3:16" x14ac:dyDescent="0.2">
      <c r="C261" s="473"/>
      <c r="D261" s="474"/>
      <c r="E261" s="474"/>
      <c r="F261" s="474"/>
      <c r="G261" s="474"/>
      <c r="H261" s="474"/>
      <c r="I261" s="475"/>
      <c r="J261" s="474"/>
      <c r="K261" s="474"/>
      <c r="L261" s="474"/>
      <c r="M261" s="474"/>
      <c r="N261" s="510"/>
      <c r="O261" s="474"/>
      <c r="P261" s="475"/>
    </row>
    <row r="262" spans="3:16" x14ac:dyDescent="0.2">
      <c r="C262" s="473"/>
      <c r="D262" s="474"/>
      <c r="E262" s="474"/>
      <c r="F262" s="474"/>
      <c r="G262" s="474"/>
      <c r="H262" s="474"/>
      <c r="I262" s="475"/>
      <c r="J262" s="474"/>
      <c r="K262" s="474"/>
      <c r="L262" s="474"/>
      <c r="M262" s="474"/>
      <c r="N262" s="510"/>
      <c r="O262" s="474"/>
      <c r="P262" s="475"/>
    </row>
    <row r="263" spans="3:16" x14ac:dyDescent="0.2">
      <c r="C263" s="473"/>
      <c r="D263" s="474"/>
      <c r="E263" s="474"/>
      <c r="F263" s="474"/>
      <c r="G263" s="474"/>
      <c r="H263" s="474"/>
      <c r="I263" s="475"/>
      <c r="J263" s="474"/>
      <c r="K263" s="474"/>
      <c r="L263" s="474"/>
      <c r="M263" s="474"/>
      <c r="N263" s="510"/>
      <c r="O263" s="474"/>
      <c r="P263" s="475"/>
    </row>
    <row r="264" spans="3:16" x14ac:dyDescent="0.2">
      <c r="C264" s="473"/>
      <c r="D264" s="474"/>
      <c r="E264" s="474"/>
      <c r="F264" s="474"/>
      <c r="G264" s="474"/>
      <c r="H264" s="474"/>
      <c r="I264" s="475"/>
      <c r="J264" s="474"/>
      <c r="K264" s="474"/>
      <c r="L264" s="474"/>
      <c r="M264" s="474"/>
      <c r="N264" s="510"/>
      <c r="O264" s="474"/>
      <c r="P264" s="475"/>
    </row>
    <row r="265" spans="3:16" x14ac:dyDescent="0.2">
      <c r="C265" s="473"/>
      <c r="D265" s="474"/>
      <c r="E265" s="474"/>
      <c r="F265" s="474"/>
      <c r="G265" s="474"/>
      <c r="H265" s="474"/>
      <c r="I265" s="475"/>
      <c r="J265" s="474"/>
      <c r="K265" s="474"/>
      <c r="L265" s="474"/>
      <c r="M265" s="474"/>
      <c r="N265" s="510"/>
      <c r="O265" s="474"/>
      <c r="P265" s="475"/>
    </row>
    <row r="266" spans="3:16" x14ac:dyDescent="0.2">
      <c r="C266" s="473"/>
      <c r="D266" s="474"/>
      <c r="E266" s="474"/>
      <c r="F266" s="474"/>
      <c r="G266" s="474"/>
      <c r="H266" s="474"/>
      <c r="I266" s="475"/>
      <c r="J266" s="474"/>
      <c r="K266" s="474"/>
      <c r="L266" s="474"/>
      <c r="M266" s="474"/>
      <c r="N266" s="510"/>
      <c r="O266" s="474"/>
      <c r="P266" s="475"/>
    </row>
    <row r="267" spans="3:16" x14ac:dyDescent="0.2">
      <c r="C267" s="473"/>
      <c r="D267" s="474"/>
      <c r="E267" s="474"/>
      <c r="F267" s="474"/>
      <c r="G267" s="474"/>
      <c r="H267" s="474"/>
      <c r="I267" s="475"/>
      <c r="J267" s="474"/>
      <c r="K267" s="474"/>
      <c r="L267" s="474"/>
      <c r="M267" s="474"/>
      <c r="N267" s="510"/>
      <c r="O267" s="474"/>
      <c r="P267" s="475"/>
    </row>
    <row r="268" spans="3:16" x14ac:dyDescent="0.2">
      <c r="C268" s="473"/>
      <c r="D268" s="474"/>
      <c r="E268" s="474"/>
      <c r="F268" s="474"/>
      <c r="G268" s="474"/>
      <c r="H268" s="474"/>
      <c r="I268" s="475"/>
      <c r="J268" s="474"/>
      <c r="K268" s="474"/>
      <c r="L268" s="474"/>
      <c r="M268" s="474"/>
      <c r="N268" s="510"/>
      <c r="O268" s="474"/>
      <c r="P268" s="475"/>
    </row>
    <row r="269" spans="3:16" x14ac:dyDescent="0.2">
      <c r="C269" s="473"/>
      <c r="D269" s="474"/>
      <c r="E269" s="474"/>
      <c r="F269" s="474"/>
      <c r="G269" s="474"/>
      <c r="H269" s="474"/>
      <c r="I269" s="475"/>
      <c r="J269" s="474"/>
      <c r="K269" s="474"/>
      <c r="L269" s="474"/>
      <c r="M269" s="474"/>
      <c r="N269" s="510"/>
      <c r="O269" s="474"/>
      <c r="P269" s="475"/>
    </row>
    <row r="270" spans="3:16" x14ac:dyDescent="0.2">
      <c r="C270" s="473"/>
      <c r="D270" s="474"/>
      <c r="E270" s="474"/>
      <c r="F270" s="474"/>
      <c r="G270" s="474"/>
      <c r="H270" s="474"/>
      <c r="I270" s="475"/>
      <c r="J270" s="474"/>
      <c r="K270" s="474"/>
      <c r="L270" s="474"/>
      <c r="M270" s="474"/>
      <c r="N270" s="510"/>
      <c r="O270" s="474"/>
      <c r="P270" s="475"/>
    </row>
    <row r="271" spans="3:16" x14ac:dyDescent="0.2">
      <c r="C271" s="473"/>
      <c r="D271" s="474"/>
      <c r="E271" s="474"/>
      <c r="F271" s="474"/>
      <c r="G271" s="474"/>
      <c r="H271" s="474"/>
      <c r="I271" s="475"/>
      <c r="J271" s="474"/>
      <c r="K271" s="474"/>
      <c r="L271" s="474"/>
      <c r="M271" s="474"/>
      <c r="N271" s="510"/>
      <c r="O271" s="474"/>
      <c r="P271" s="475"/>
    </row>
    <row r="272" spans="3:16" x14ac:dyDescent="0.2">
      <c r="C272" s="473"/>
      <c r="D272" s="474"/>
      <c r="E272" s="474"/>
      <c r="F272" s="474"/>
      <c r="G272" s="474"/>
      <c r="H272" s="474"/>
      <c r="I272" s="475"/>
      <c r="J272" s="474"/>
      <c r="K272" s="474"/>
      <c r="L272" s="474"/>
      <c r="M272" s="474"/>
      <c r="N272" s="510"/>
      <c r="O272" s="474"/>
      <c r="P272" s="475"/>
    </row>
    <row r="273" spans="3:16" x14ac:dyDescent="0.2">
      <c r="C273" s="473"/>
      <c r="D273" s="474"/>
      <c r="E273" s="474"/>
      <c r="F273" s="474"/>
      <c r="G273" s="474"/>
      <c r="H273" s="474"/>
      <c r="I273" s="475"/>
      <c r="J273" s="474"/>
      <c r="K273" s="474"/>
      <c r="L273" s="474"/>
      <c r="M273" s="474"/>
      <c r="N273" s="510"/>
      <c r="O273" s="474"/>
      <c r="P273" s="475"/>
    </row>
    <row r="274" spans="3:16" x14ac:dyDescent="0.2">
      <c r="C274" s="473"/>
      <c r="D274" s="474"/>
      <c r="E274" s="474"/>
      <c r="F274" s="474"/>
      <c r="G274" s="474"/>
      <c r="H274" s="474"/>
      <c r="I274" s="475"/>
      <c r="J274" s="474"/>
      <c r="K274" s="474"/>
      <c r="L274" s="474"/>
      <c r="M274" s="474"/>
      <c r="N274" s="510"/>
      <c r="O274" s="474"/>
      <c r="P274" s="475"/>
    </row>
    <row r="275" spans="3:16" x14ac:dyDescent="0.2">
      <c r="C275" s="473"/>
      <c r="D275" s="474"/>
      <c r="E275" s="474"/>
      <c r="F275" s="474"/>
      <c r="G275" s="474"/>
      <c r="H275" s="474"/>
      <c r="I275" s="475"/>
      <c r="J275" s="474"/>
      <c r="K275" s="474"/>
      <c r="L275" s="474"/>
      <c r="M275" s="474"/>
      <c r="N275" s="510"/>
      <c r="O275" s="474"/>
      <c r="P275" s="475"/>
    </row>
    <row r="276" spans="3:16" x14ac:dyDescent="0.2">
      <c r="C276" s="473"/>
      <c r="D276" s="474"/>
      <c r="E276" s="474"/>
      <c r="F276" s="474"/>
      <c r="G276" s="474"/>
      <c r="H276" s="474"/>
      <c r="I276" s="475"/>
      <c r="J276" s="474"/>
      <c r="K276" s="474"/>
      <c r="L276" s="474"/>
      <c r="M276" s="474"/>
      <c r="N276" s="510"/>
      <c r="O276" s="474"/>
      <c r="P276" s="475"/>
    </row>
    <row r="277" spans="3:16" x14ac:dyDescent="0.2">
      <c r="C277" s="473"/>
      <c r="D277" s="474"/>
      <c r="E277" s="474"/>
      <c r="F277" s="474"/>
      <c r="G277" s="474"/>
      <c r="H277" s="474"/>
      <c r="I277" s="475"/>
      <c r="J277" s="474"/>
      <c r="K277" s="474"/>
      <c r="L277" s="474"/>
      <c r="M277" s="474"/>
      <c r="N277" s="510"/>
      <c r="O277" s="474"/>
      <c r="P277" s="475"/>
    </row>
    <row r="278" spans="3:16" x14ac:dyDescent="0.2">
      <c r="C278" s="473"/>
      <c r="D278" s="474"/>
      <c r="E278" s="474"/>
      <c r="F278" s="474"/>
      <c r="G278" s="474"/>
      <c r="H278" s="474"/>
      <c r="I278" s="475"/>
      <c r="J278" s="474"/>
      <c r="K278" s="474"/>
      <c r="L278" s="474"/>
      <c r="M278" s="474"/>
      <c r="N278" s="510"/>
      <c r="O278" s="474"/>
      <c r="P278" s="475"/>
    </row>
    <row r="279" spans="3:16" x14ac:dyDescent="0.2">
      <c r="C279" s="473"/>
      <c r="D279" s="474"/>
      <c r="E279" s="474"/>
      <c r="F279" s="474"/>
      <c r="G279" s="474"/>
      <c r="H279" s="474"/>
      <c r="I279" s="475"/>
      <c r="J279" s="474"/>
      <c r="K279" s="474"/>
      <c r="L279" s="474"/>
      <c r="M279" s="474"/>
      <c r="N279" s="510"/>
      <c r="O279" s="474"/>
      <c r="P279" s="475"/>
    </row>
    <row r="280" spans="3:16" x14ac:dyDescent="0.2">
      <c r="C280" s="473"/>
      <c r="D280" s="474"/>
      <c r="E280" s="474"/>
      <c r="F280" s="474"/>
      <c r="G280" s="474"/>
      <c r="H280" s="474"/>
      <c r="I280" s="475"/>
      <c r="J280" s="474"/>
      <c r="K280" s="474"/>
      <c r="L280" s="474"/>
      <c r="M280" s="474"/>
      <c r="N280" s="510"/>
      <c r="O280" s="474"/>
      <c r="P280" s="475"/>
    </row>
    <row r="281" spans="3:16" x14ac:dyDescent="0.2">
      <c r="C281" s="473"/>
      <c r="D281" s="474"/>
      <c r="E281" s="474"/>
      <c r="F281" s="474"/>
      <c r="G281" s="474"/>
      <c r="H281" s="474"/>
      <c r="I281" s="475"/>
      <c r="J281" s="474"/>
      <c r="K281" s="474"/>
      <c r="L281" s="474"/>
      <c r="M281" s="474"/>
      <c r="N281" s="510"/>
      <c r="O281" s="474"/>
      <c r="P281" s="475"/>
    </row>
    <row r="282" spans="3:16" x14ac:dyDescent="0.2">
      <c r="C282" s="473"/>
      <c r="D282" s="474"/>
      <c r="E282" s="474"/>
      <c r="F282" s="474"/>
      <c r="G282" s="474"/>
      <c r="H282" s="474"/>
      <c r="I282" s="475"/>
      <c r="J282" s="474"/>
      <c r="K282" s="474"/>
      <c r="L282" s="474"/>
      <c r="M282" s="474"/>
      <c r="N282" s="510"/>
      <c r="O282" s="474"/>
      <c r="P282" s="475"/>
    </row>
    <row r="283" spans="3:16" x14ac:dyDescent="0.2">
      <c r="C283" s="473"/>
      <c r="D283" s="474"/>
      <c r="E283" s="474"/>
      <c r="F283" s="474"/>
      <c r="G283" s="474"/>
      <c r="H283" s="474"/>
      <c r="I283" s="475"/>
      <c r="J283" s="474"/>
      <c r="K283" s="474"/>
      <c r="L283" s="474"/>
      <c r="M283" s="474"/>
      <c r="N283" s="510"/>
      <c r="O283" s="474"/>
      <c r="P283" s="475"/>
    </row>
    <row r="284" spans="3:16" x14ac:dyDescent="0.2">
      <c r="C284" s="473"/>
      <c r="D284" s="474"/>
      <c r="E284" s="474"/>
      <c r="F284" s="474"/>
      <c r="G284" s="474"/>
      <c r="H284" s="474"/>
      <c r="I284" s="475"/>
      <c r="J284" s="474"/>
      <c r="K284" s="474"/>
      <c r="L284" s="474"/>
      <c r="M284" s="474"/>
      <c r="N284" s="510"/>
      <c r="O284" s="474"/>
      <c r="P284" s="475"/>
    </row>
    <row r="285" spans="3:16" x14ac:dyDescent="0.2">
      <c r="C285" s="473"/>
      <c r="D285" s="474"/>
      <c r="E285" s="474"/>
      <c r="F285" s="474"/>
      <c r="G285" s="474"/>
      <c r="H285" s="474"/>
      <c r="I285" s="475"/>
      <c r="J285" s="474"/>
      <c r="K285" s="474"/>
      <c r="L285" s="474"/>
      <c r="M285" s="474"/>
      <c r="N285" s="510"/>
      <c r="O285" s="474"/>
      <c r="P285" s="475"/>
    </row>
    <row r="286" spans="3:16" x14ac:dyDescent="0.2">
      <c r="C286" s="473"/>
      <c r="D286" s="474"/>
      <c r="E286" s="474"/>
      <c r="F286" s="474"/>
      <c r="G286" s="474"/>
      <c r="H286" s="474"/>
      <c r="I286" s="475"/>
      <c r="J286" s="474"/>
      <c r="K286" s="474"/>
      <c r="L286" s="474"/>
      <c r="M286" s="474"/>
      <c r="N286" s="510"/>
      <c r="O286" s="474"/>
      <c r="P286" s="475"/>
    </row>
    <row r="287" spans="3:16" x14ac:dyDescent="0.2">
      <c r="C287" s="473"/>
      <c r="D287" s="474"/>
      <c r="E287" s="474"/>
      <c r="F287" s="474"/>
      <c r="G287" s="474"/>
      <c r="H287" s="474"/>
      <c r="I287" s="475"/>
      <c r="J287" s="474"/>
      <c r="K287" s="474"/>
      <c r="L287" s="474"/>
      <c r="M287" s="474"/>
      <c r="N287" s="510"/>
      <c r="O287" s="474"/>
      <c r="P287" s="475"/>
    </row>
    <row r="288" spans="3:16" x14ac:dyDescent="0.2">
      <c r="C288" s="473"/>
      <c r="D288" s="474"/>
      <c r="E288" s="474"/>
      <c r="F288" s="474"/>
      <c r="G288" s="474"/>
      <c r="H288" s="474"/>
      <c r="I288" s="475"/>
      <c r="J288" s="474"/>
      <c r="K288" s="474"/>
      <c r="L288" s="474"/>
      <c r="M288" s="474"/>
      <c r="N288" s="510"/>
      <c r="O288" s="474"/>
      <c r="P288" s="475"/>
    </row>
    <row r="289" spans="3:16" x14ac:dyDescent="0.2">
      <c r="C289" s="473"/>
      <c r="D289" s="474"/>
      <c r="E289" s="474"/>
      <c r="F289" s="474"/>
      <c r="G289" s="474"/>
      <c r="H289" s="474"/>
      <c r="I289" s="475"/>
      <c r="J289" s="474"/>
      <c r="K289" s="474"/>
      <c r="L289" s="474"/>
      <c r="M289" s="474"/>
      <c r="N289" s="510"/>
      <c r="O289" s="474"/>
      <c r="P289" s="475"/>
    </row>
    <row r="290" spans="3:16" x14ac:dyDescent="0.2">
      <c r="C290" s="473"/>
      <c r="D290" s="474"/>
      <c r="E290" s="474"/>
      <c r="F290" s="474"/>
      <c r="G290" s="474"/>
      <c r="H290" s="474"/>
      <c r="I290" s="475"/>
      <c r="J290" s="474"/>
      <c r="K290" s="474"/>
      <c r="L290" s="474"/>
      <c r="M290" s="474"/>
      <c r="N290" s="510"/>
      <c r="O290" s="474"/>
      <c r="P290" s="475"/>
    </row>
    <row r="291" spans="3:16" x14ac:dyDescent="0.2">
      <c r="C291" s="473"/>
      <c r="D291" s="474"/>
      <c r="E291" s="474"/>
      <c r="F291" s="474"/>
      <c r="G291" s="474"/>
      <c r="H291" s="474"/>
      <c r="I291" s="475"/>
      <c r="J291" s="474"/>
      <c r="K291" s="474"/>
      <c r="L291" s="474"/>
      <c r="M291" s="474"/>
      <c r="N291" s="510"/>
      <c r="O291" s="474"/>
      <c r="P291" s="475"/>
    </row>
    <row r="292" spans="3:16" x14ac:dyDescent="0.2">
      <c r="C292" s="473"/>
      <c r="D292" s="474"/>
      <c r="E292" s="474"/>
      <c r="F292" s="474"/>
      <c r="G292" s="474"/>
      <c r="H292" s="474"/>
      <c r="I292" s="475"/>
      <c r="J292" s="474"/>
      <c r="K292" s="474"/>
      <c r="L292" s="474"/>
      <c r="M292" s="474"/>
      <c r="N292" s="510"/>
      <c r="O292" s="474"/>
      <c r="P292" s="475"/>
    </row>
    <row r="293" spans="3:16" x14ac:dyDescent="0.2">
      <c r="C293" s="473"/>
      <c r="D293" s="474"/>
      <c r="E293" s="474"/>
      <c r="F293" s="474"/>
      <c r="G293" s="474"/>
      <c r="H293" s="474"/>
      <c r="I293" s="475"/>
      <c r="J293" s="474"/>
      <c r="K293" s="474"/>
      <c r="L293" s="474"/>
      <c r="M293" s="474"/>
      <c r="N293" s="510"/>
      <c r="O293" s="474"/>
      <c r="P293" s="475"/>
    </row>
    <row r="294" spans="3:16" x14ac:dyDescent="0.2">
      <c r="C294" s="473"/>
      <c r="D294" s="474"/>
      <c r="E294" s="474"/>
      <c r="F294" s="474"/>
      <c r="G294" s="474"/>
      <c r="H294" s="474"/>
      <c r="I294" s="475"/>
      <c r="J294" s="474"/>
      <c r="K294" s="474"/>
      <c r="L294" s="474"/>
      <c r="M294" s="474"/>
      <c r="N294" s="510"/>
      <c r="O294" s="474"/>
      <c r="P294" s="475"/>
    </row>
    <row r="295" spans="3:16" x14ac:dyDescent="0.2">
      <c r="C295" s="473"/>
      <c r="D295" s="474"/>
      <c r="E295" s="474"/>
      <c r="F295" s="474"/>
      <c r="G295" s="474"/>
      <c r="H295" s="474"/>
      <c r="I295" s="475"/>
      <c r="J295" s="474"/>
      <c r="K295" s="474"/>
      <c r="L295" s="474"/>
      <c r="M295" s="474"/>
      <c r="N295" s="510"/>
      <c r="O295" s="474"/>
      <c r="P295" s="475"/>
    </row>
    <row r="296" spans="3:16" x14ac:dyDescent="0.2">
      <c r="C296" s="473"/>
      <c r="D296" s="474"/>
      <c r="E296" s="474"/>
      <c r="F296" s="474"/>
      <c r="G296" s="474"/>
      <c r="H296" s="474"/>
      <c r="I296" s="475"/>
      <c r="J296" s="474"/>
      <c r="K296" s="474"/>
      <c r="L296" s="474"/>
      <c r="M296" s="474"/>
      <c r="N296" s="510"/>
      <c r="O296" s="474"/>
      <c r="P296" s="475"/>
    </row>
    <row r="297" spans="3:16" x14ac:dyDescent="0.2">
      <c r="C297" s="473"/>
      <c r="D297" s="474"/>
      <c r="E297" s="474"/>
      <c r="F297" s="474"/>
      <c r="G297" s="474"/>
      <c r="H297" s="474"/>
      <c r="I297" s="475"/>
      <c r="J297" s="474"/>
      <c r="K297" s="474"/>
      <c r="L297" s="474"/>
      <c r="M297" s="474"/>
      <c r="N297" s="510"/>
      <c r="O297" s="474"/>
      <c r="P297" s="475"/>
    </row>
    <row r="298" spans="3:16" x14ac:dyDescent="0.2">
      <c r="C298" s="473"/>
      <c r="D298" s="474"/>
      <c r="E298" s="474"/>
      <c r="F298" s="474"/>
      <c r="G298" s="474"/>
      <c r="H298" s="474"/>
      <c r="I298" s="475"/>
      <c r="J298" s="474"/>
      <c r="K298" s="474"/>
      <c r="L298" s="474"/>
      <c r="M298" s="474"/>
      <c r="N298" s="510"/>
      <c r="O298" s="474"/>
      <c r="P298" s="475"/>
    </row>
    <row r="299" spans="3:16" x14ac:dyDescent="0.2">
      <c r="C299" s="473"/>
      <c r="D299" s="474"/>
      <c r="E299" s="474"/>
      <c r="F299" s="474"/>
      <c r="G299" s="474"/>
      <c r="H299" s="474"/>
      <c r="I299" s="475"/>
      <c r="J299" s="474"/>
      <c r="K299" s="474"/>
      <c r="L299" s="474"/>
      <c r="M299" s="474"/>
      <c r="N299" s="510"/>
      <c r="O299" s="474"/>
      <c r="P299" s="475"/>
    </row>
    <row r="300" spans="3:16" x14ac:dyDescent="0.2">
      <c r="C300" s="473"/>
      <c r="D300" s="474"/>
      <c r="E300" s="474"/>
      <c r="F300" s="474"/>
      <c r="G300" s="474"/>
      <c r="H300" s="474"/>
      <c r="I300" s="475"/>
      <c r="J300" s="474"/>
      <c r="K300" s="474"/>
      <c r="L300" s="474"/>
      <c r="M300" s="474"/>
      <c r="N300" s="510"/>
      <c r="O300" s="474"/>
      <c r="P300" s="475"/>
    </row>
    <row r="301" spans="3:16" x14ac:dyDescent="0.2">
      <c r="C301" s="473"/>
      <c r="D301" s="474"/>
      <c r="E301" s="474"/>
      <c r="F301" s="474"/>
      <c r="G301" s="474"/>
      <c r="H301" s="474"/>
      <c r="I301" s="475"/>
      <c r="J301" s="474"/>
      <c r="K301" s="474"/>
      <c r="L301" s="474"/>
      <c r="M301" s="474"/>
      <c r="N301" s="510"/>
      <c r="O301" s="474"/>
      <c r="P301" s="475"/>
    </row>
    <row r="302" spans="3:16" x14ac:dyDescent="0.2">
      <c r="C302" s="473"/>
      <c r="D302" s="474"/>
      <c r="E302" s="474"/>
      <c r="F302" s="474"/>
      <c r="G302" s="474"/>
      <c r="H302" s="474"/>
      <c r="I302" s="475"/>
      <c r="J302" s="474"/>
      <c r="K302" s="474"/>
      <c r="L302" s="474"/>
      <c r="M302" s="474"/>
      <c r="N302" s="510"/>
      <c r="O302" s="474"/>
      <c r="P302" s="475"/>
    </row>
    <row r="303" spans="3:16" x14ac:dyDescent="0.2">
      <c r="C303" s="473"/>
      <c r="D303" s="474"/>
      <c r="E303" s="474"/>
      <c r="F303" s="474"/>
      <c r="G303" s="474"/>
      <c r="H303" s="474"/>
      <c r="I303" s="475"/>
      <c r="J303" s="474"/>
      <c r="K303" s="474"/>
      <c r="L303" s="474"/>
      <c r="M303" s="474"/>
      <c r="N303" s="510"/>
      <c r="O303" s="474"/>
      <c r="P303" s="475"/>
    </row>
    <row r="304" spans="3:16" x14ac:dyDescent="0.2">
      <c r="C304" s="473"/>
      <c r="D304" s="474"/>
      <c r="E304" s="474"/>
      <c r="F304" s="474"/>
      <c r="G304" s="474"/>
      <c r="H304" s="474"/>
      <c r="I304" s="475"/>
      <c r="J304" s="474"/>
      <c r="K304" s="474"/>
      <c r="L304" s="474"/>
      <c r="M304" s="474"/>
      <c r="N304" s="510"/>
      <c r="O304" s="474"/>
      <c r="P304" s="475"/>
    </row>
    <row r="305" spans="3:16" x14ac:dyDescent="0.2">
      <c r="C305" s="473"/>
      <c r="D305" s="474"/>
      <c r="E305" s="474"/>
      <c r="F305" s="474"/>
      <c r="G305" s="474"/>
      <c r="H305" s="474"/>
      <c r="I305" s="475"/>
      <c r="J305" s="474"/>
      <c r="K305" s="474"/>
      <c r="L305" s="474"/>
      <c r="M305" s="474"/>
      <c r="N305" s="510"/>
      <c r="O305" s="474"/>
      <c r="P305" s="475"/>
    </row>
    <row r="306" spans="3:16" x14ac:dyDescent="0.2">
      <c r="C306" s="473"/>
      <c r="D306" s="474"/>
      <c r="E306" s="474"/>
      <c r="F306" s="474"/>
      <c r="G306" s="474"/>
      <c r="H306" s="474"/>
      <c r="I306" s="475"/>
      <c r="J306" s="474"/>
      <c r="K306" s="474"/>
      <c r="L306" s="474"/>
      <c r="M306" s="474"/>
      <c r="N306" s="510"/>
      <c r="O306" s="474"/>
      <c r="P306" s="475"/>
    </row>
    <row r="307" spans="3:16" x14ac:dyDescent="0.2">
      <c r="C307" s="473"/>
      <c r="D307" s="474"/>
      <c r="E307" s="474"/>
      <c r="F307" s="474"/>
      <c r="G307" s="474"/>
      <c r="H307" s="474"/>
      <c r="I307" s="475"/>
      <c r="J307" s="474"/>
      <c r="K307" s="474"/>
      <c r="L307" s="474"/>
      <c r="M307" s="474"/>
      <c r="N307" s="510"/>
      <c r="O307" s="474"/>
      <c r="P307" s="475"/>
    </row>
    <row r="308" spans="3:16" x14ac:dyDescent="0.2">
      <c r="C308" s="473"/>
      <c r="D308" s="474"/>
      <c r="E308" s="474"/>
      <c r="F308" s="474"/>
      <c r="G308" s="474"/>
      <c r="H308" s="474"/>
      <c r="I308" s="475"/>
      <c r="J308" s="474"/>
      <c r="K308" s="474"/>
      <c r="L308" s="474"/>
      <c r="M308" s="474"/>
      <c r="N308" s="510"/>
      <c r="O308" s="474"/>
      <c r="P308" s="475"/>
    </row>
    <row r="309" spans="3:16" x14ac:dyDescent="0.2">
      <c r="C309" s="473"/>
      <c r="D309" s="474"/>
      <c r="E309" s="474"/>
      <c r="F309" s="474"/>
      <c r="G309" s="474"/>
      <c r="H309" s="474"/>
      <c r="I309" s="475"/>
      <c r="J309" s="474"/>
      <c r="K309" s="474"/>
      <c r="L309" s="474"/>
      <c r="M309" s="474"/>
      <c r="N309" s="510"/>
      <c r="O309" s="474"/>
      <c r="P309" s="475"/>
    </row>
    <row r="310" spans="3:16" x14ac:dyDescent="0.2">
      <c r="C310" s="473"/>
      <c r="D310" s="474"/>
      <c r="E310" s="474"/>
      <c r="F310" s="474"/>
      <c r="G310" s="474"/>
      <c r="H310" s="474"/>
      <c r="I310" s="475"/>
      <c r="J310" s="474"/>
      <c r="K310" s="474"/>
      <c r="L310" s="474"/>
      <c r="M310" s="474"/>
      <c r="N310" s="510"/>
      <c r="O310" s="474"/>
      <c r="P310" s="475"/>
    </row>
    <row r="311" spans="3:16" x14ac:dyDescent="0.2">
      <c r="C311" s="473"/>
      <c r="D311" s="474"/>
      <c r="E311" s="474"/>
      <c r="F311" s="474"/>
      <c r="G311" s="474"/>
      <c r="H311" s="474"/>
      <c r="I311" s="475"/>
      <c r="J311" s="474"/>
      <c r="K311" s="474"/>
      <c r="L311" s="474"/>
      <c r="M311" s="474"/>
      <c r="N311" s="510"/>
      <c r="O311" s="474"/>
      <c r="P311" s="475"/>
    </row>
    <row r="312" spans="3:16" x14ac:dyDescent="0.2">
      <c r="C312" s="473"/>
      <c r="D312" s="474"/>
      <c r="E312" s="474"/>
      <c r="F312" s="474"/>
      <c r="G312" s="474"/>
      <c r="H312" s="474"/>
      <c r="I312" s="475"/>
      <c r="J312" s="474"/>
      <c r="K312" s="474"/>
      <c r="L312" s="474"/>
      <c r="M312" s="474"/>
      <c r="N312" s="510"/>
      <c r="O312" s="474"/>
      <c r="P312" s="475"/>
    </row>
    <row r="313" spans="3:16" x14ac:dyDescent="0.2">
      <c r="C313" s="473"/>
      <c r="D313" s="474"/>
      <c r="E313" s="474"/>
      <c r="F313" s="474"/>
      <c r="G313" s="474"/>
      <c r="H313" s="474"/>
      <c r="I313" s="475"/>
      <c r="J313" s="474"/>
      <c r="K313" s="474"/>
      <c r="L313" s="474"/>
      <c r="M313" s="474"/>
      <c r="N313" s="510"/>
      <c r="O313" s="474"/>
      <c r="P313" s="475"/>
    </row>
    <row r="314" spans="3:16" x14ac:dyDescent="0.2">
      <c r="C314" s="473"/>
      <c r="D314" s="474"/>
      <c r="E314" s="474"/>
      <c r="F314" s="474"/>
      <c r="G314" s="474"/>
      <c r="H314" s="474"/>
      <c r="I314" s="475"/>
      <c r="J314" s="474"/>
      <c r="K314" s="474"/>
      <c r="L314" s="474"/>
      <c r="M314" s="474"/>
      <c r="N314" s="510"/>
      <c r="O314" s="474"/>
      <c r="P314" s="475"/>
    </row>
    <row r="315" spans="3:16" x14ac:dyDescent="0.2">
      <c r="C315" s="473"/>
      <c r="D315" s="474"/>
      <c r="E315" s="474"/>
      <c r="F315" s="474"/>
      <c r="G315" s="474"/>
      <c r="H315" s="474"/>
      <c r="I315" s="475"/>
      <c r="J315" s="474"/>
      <c r="K315" s="474"/>
      <c r="L315" s="474"/>
      <c r="M315" s="474"/>
      <c r="N315" s="510"/>
      <c r="O315" s="474"/>
      <c r="P315" s="475"/>
    </row>
    <row r="316" spans="3:16" x14ac:dyDescent="0.2">
      <c r="C316" s="473"/>
      <c r="D316" s="474"/>
      <c r="E316" s="474"/>
      <c r="F316" s="474"/>
      <c r="G316" s="474"/>
      <c r="H316" s="474"/>
      <c r="I316" s="475"/>
      <c r="J316" s="474"/>
      <c r="K316" s="474"/>
      <c r="L316" s="474"/>
      <c r="M316" s="474"/>
      <c r="N316" s="510"/>
      <c r="O316" s="474"/>
      <c r="P316" s="475"/>
    </row>
    <row r="317" spans="3:16" x14ac:dyDescent="0.2">
      <c r="C317" s="473"/>
      <c r="D317" s="474"/>
      <c r="E317" s="474"/>
      <c r="F317" s="474"/>
      <c r="G317" s="474"/>
      <c r="H317" s="474"/>
      <c r="I317" s="475"/>
      <c r="J317" s="474"/>
      <c r="K317" s="474"/>
      <c r="L317" s="474"/>
      <c r="M317" s="474"/>
      <c r="N317" s="510"/>
      <c r="O317" s="474"/>
      <c r="P317" s="475"/>
    </row>
    <row r="318" spans="3:16" x14ac:dyDescent="0.2">
      <c r="C318" s="473"/>
      <c r="D318" s="474"/>
      <c r="E318" s="474"/>
      <c r="F318" s="474"/>
      <c r="G318" s="474"/>
      <c r="H318" s="474"/>
      <c r="I318" s="475"/>
      <c r="J318" s="474"/>
      <c r="K318" s="474"/>
      <c r="L318" s="474"/>
      <c r="M318" s="474"/>
      <c r="N318" s="510"/>
      <c r="O318" s="474"/>
      <c r="P318" s="475"/>
    </row>
    <row r="319" spans="3:16" x14ac:dyDescent="0.2">
      <c r="C319" s="473"/>
      <c r="D319" s="474"/>
      <c r="E319" s="474"/>
      <c r="F319" s="474"/>
      <c r="G319" s="474"/>
      <c r="H319" s="474"/>
      <c r="I319" s="475"/>
      <c r="J319" s="474"/>
      <c r="K319" s="474"/>
      <c r="L319" s="474"/>
      <c r="M319" s="474"/>
      <c r="N319" s="510"/>
      <c r="O319" s="474"/>
      <c r="P319" s="475"/>
    </row>
    <row r="320" spans="3:16" x14ac:dyDescent="0.2">
      <c r="C320" s="473"/>
      <c r="D320" s="474"/>
      <c r="E320" s="474"/>
      <c r="F320" s="474"/>
      <c r="G320" s="474"/>
      <c r="H320" s="474"/>
      <c r="I320" s="475"/>
      <c r="J320" s="474"/>
      <c r="K320" s="474"/>
      <c r="L320" s="474"/>
      <c r="M320" s="474"/>
      <c r="N320" s="510"/>
      <c r="O320" s="474"/>
      <c r="P320" s="475"/>
    </row>
    <row r="321" spans="3:16" x14ac:dyDescent="0.2">
      <c r="C321" s="473"/>
      <c r="D321" s="474"/>
      <c r="E321" s="474"/>
      <c r="F321" s="474"/>
      <c r="G321" s="474"/>
      <c r="H321" s="474"/>
      <c r="I321" s="475"/>
      <c r="J321" s="474"/>
      <c r="K321" s="474"/>
      <c r="L321" s="474"/>
      <c r="M321" s="474"/>
      <c r="N321" s="510"/>
      <c r="O321" s="474"/>
      <c r="P321" s="475"/>
    </row>
    <row r="322" spans="3:16" x14ac:dyDescent="0.2">
      <c r="C322" s="473"/>
      <c r="D322" s="474"/>
      <c r="E322" s="474"/>
      <c r="F322" s="474"/>
      <c r="G322" s="474"/>
      <c r="H322" s="474"/>
      <c r="I322" s="475"/>
      <c r="J322" s="474"/>
      <c r="K322" s="474"/>
      <c r="L322" s="474"/>
      <c r="M322" s="474"/>
      <c r="N322" s="510"/>
      <c r="O322" s="474"/>
      <c r="P322" s="475"/>
    </row>
    <row r="323" spans="3:16" x14ac:dyDescent="0.2">
      <c r="C323" s="473"/>
      <c r="D323" s="474"/>
      <c r="E323" s="474"/>
      <c r="F323" s="474"/>
      <c r="G323" s="474"/>
      <c r="H323" s="474"/>
      <c r="I323" s="475"/>
      <c r="J323" s="474"/>
      <c r="K323" s="474"/>
      <c r="L323" s="474"/>
      <c r="M323" s="474"/>
      <c r="N323" s="510"/>
      <c r="O323" s="474"/>
      <c r="P323" s="475"/>
    </row>
    <row r="324" spans="3:16" x14ac:dyDescent="0.2">
      <c r="C324" s="473"/>
      <c r="D324" s="474"/>
      <c r="E324" s="474"/>
      <c r="F324" s="474"/>
      <c r="G324" s="474"/>
      <c r="H324" s="474"/>
      <c r="I324" s="475"/>
      <c r="J324" s="474"/>
      <c r="K324" s="474"/>
      <c r="L324" s="474"/>
      <c r="M324" s="474"/>
      <c r="N324" s="510"/>
      <c r="O324" s="474"/>
      <c r="P324" s="475"/>
    </row>
    <row r="325" spans="3:16" x14ac:dyDescent="0.2">
      <c r="C325" s="473"/>
      <c r="D325" s="474"/>
      <c r="E325" s="474"/>
      <c r="F325" s="474"/>
      <c r="G325" s="474"/>
      <c r="H325" s="474"/>
      <c r="I325" s="475"/>
      <c r="J325" s="474"/>
      <c r="K325" s="474"/>
      <c r="L325" s="474"/>
      <c r="M325" s="474"/>
      <c r="N325" s="510"/>
      <c r="O325" s="474"/>
      <c r="P325" s="475"/>
    </row>
    <row r="326" spans="3:16" x14ac:dyDescent="0.2">
      <c r="C326" s="473"/>
      <c r="D326" s="474"/>
      <c r="E326" s="474"/>
      <c r="F326" s="474"/>
      <c r="G326" s="474"/>
      <c r="H326" s="474"/>
      <c r="I326" s="475"/>
      <c r="J326" s="474"/>
      <c r="K326" s="474"/>
      <c r="L326" s="474"/>
      <c r="M326" s="474"/>
      <c r="N326" s="510"/>
      <c r="O326" s="474"/>
      <c r="P326" s="475"/>
    </row>
    <row r="327" spans="3:16" x14ac:dyDescent="0.2">
      <c r="C327" s="473"/>
      <c r="D327" s="474"/>
      <c r="E327" s="474"/>
      <c r="F327" s="474"/>
      <c r="G327" s="474"/>
      <c r="H327" s="474"/>
      <c r="I327" s="475"/>
      <c r="J327" s="474"/>
      <c r="K327" s="474"/>
      <c r="L327" s="474"/>
      <c r="M327" s="474"/>
      <c r="N327" s="510"/>
      <c r="O327" s="474"/>
      <c r="P327" s="475"/>
    </row>
    <row r="328" spans="3:16" x14ac:dyDescent="0.2">
      <c r="C328" s="473"/>
      <c r="D328" s="474"/>
      <c r="E328" s="474"/>
      <c r="F328" s="474"/>
      <c r="G328" s="474"/>
      <c r="H328" s="474"/>
      <c r="I328" s="475"/>
      <c r="J328" s="474"/>
      <c r="K328" s="474"/>
      <c r="L328" s="474"/>
      <c r="M328" s="474"/>
      <c r="N328" s="510"/>
      <c r="O328" s="474"/>
      <c r="P328" s="475"/>
    </row>
    <row r="329" spans="3:16" x14ac:dyDescent="0.2">
      <c r="C329" s="473"/>
      <c r="D329" s="474"/>
      <c r="E329" s="474"/>
      <c r="F329" s="474"/>
      <c r="G329" s="474"/>
      <c r="H329" s="474"/>
      <c r="I329" s="475"/>
      <c r="J329" s="474"/>
      <c r="K329" s="474"/>
      <c r="L329" s="474"/>
      <c r="M329" s="474"/>
      <c r="N329" s="510"/>
      <c r="O329" s="474"/>
      <c r="P329" s="475"/>
    </row>
    <row r="330" spans="3:16" x14ac:dyDescent="0.2">
      <c r="C330" s="473"/>
      <c r="D330" s="474"/>
      <c r="E330" s="474"/>
      <c r="F330" s="474"/>
      <c r="G330" s="474"/>
      <c r="H330" s="474"/>
      <c r="I330" s="475"/>
      <c r="J330" s="474"/>
      <c r="K330" s="474"/>
      <c r="L330" s="474"/>
      <c r="M330" s="474"/>
      <c r="N330" s="510"/>
      <c r="O330" s="474"/>
      <c r="P330" s="475"/>
    </row>
    <row r="331" spans="3:16" x14ac:dyDescent="0.2">
      <c r="C331" s="473"/>
      <c r="D331" s="474"/>
      <c r="E331" s="474"/>
      <c r="F331" s="474"/>
      <c r="G331" s="474"/>
      <c r="H331" s="474"/>
      <c r="I331" s="475"/>
      <c r="J331" s="474"/>
      <c r="K331" s="474"/>
      <c r="L331" s="474"/>
      <c r="M331" s="474"/>
      <c r="N331" s="510"/>
      <c r="O331" s="474"/>
      <c r="P331" s="475"/>
    </row>
    <row r="332" spans="3:16" x14ac:dyDescent="0.2">
      <c r="C332" s="473"/>
      <c r="D332" s="474"/>
      <c r="E332" s="474"/>
      <c r="F332" s="474"/>
      <c r="G332" s="474"/>
      <c r="H332" s="474"/>
      <c r="I332" s="475"/>
      <c r="J332" s="474"/>
      <c r="K332" s="474"/>
      <c r="L332" s="474"/>
      <c r="M332" s="474"/>
      <c r="N332" s="510"/>
      <c r="O332" s="474"/>
      <c r="P332" s="475"/>
    </row>
    <row r="333" spans="3:16" x14ac:dyDescent="0.2">
      <c r="C333" s="473"/>
      <c r="D333" s="474"/>
      <c r="E333" s="474"/>
      <c r="F333" s="474"/>
      <c r="G333" s="474"/>
      <c r="H333" s="474"/>
      <c r="I333" s="475"/>
      <c r="J333" s="474"/>
      <c r="K333" s="474"/>
      <c r="L333" s="474"/>
      <c r="M333" s="474"/>
      <c r="N333" s="510"/>
      <c r="O333" s="474"/>
      <c r="P333" s="475"/>
    </row>
    <row r="334" spans="3:16" x14ac:dyDescent="0.2">
      <c r="C334" s="473"/>
      <c r="D334" s="474"/>
      <c r="E334" s="474"/>
      <c r="F334" s="474"/>
      <c r="G334" s="474"/>
      <c r="H334" s="474"/>
      <c r="I334" s="475"/>
      <c r="J334" s="474"/>
      <c r="K334" s="474"/>
      <c r="L334" s="474"/>
      <c r="M334" s="474"/>
      <c r="N334" s="510"/>
      <c r="O334" s="474"/>
      <c r="P334" s="475"/>
    </row>
    <row r="335" spans="3:16" x14ac:dyDescent="0.2">
      <c r="C335" s="473"/>
      <c r="D335" s="474"/>
      <c r="E335" s="474"/>
      <c r="F335" s="474"/>
      <c r="G335" s="474"/>
      <c r="H335" s="474"/>
      <c r="I335" s="475"/>
      <c r="J335" s="474"/>
      <c r="K335" s="474"/>
      <c r="L335" s="474"/>
      <c r="M335" s="474"/>
      <c r="N335" s="510"/>
      <c r="O335" s="474"/>
      <c r="P335" s="475"/>
    </row>
    <row r="336" spans="3:16" x14ac:dyDescent="0.2">
      <c r="C336" s="473"/>
      <c r="D336" s="474"/>
      <c r="E336" s="474"/>
      <c r="F336" s="474"/>
      <c r="G336" s="474"/>
      <c r="H336" s="474"/>
      <c r="I336" s="475"/>
      <c r="J336" s="474"/>
      <c r="K336" s="474"/>
      <c r="L336" s="474"/>
      <c r="M336" s="474"/>
      <c r="N336" s="510"/>
      <c r="O336" s="474"/>
      <c r="P336" s="475"/>
    </row>
    <row r="337" spans="3:16" x14ac:dyDescent="0.2">
      <c r="C337" s="473"/>
      <c r="D337" s="474"/>
      <c r="E337" s="474"/>
      <c r="F337" s="474"/>
      <c r="G337" s="474"/>
      <c r="H337" s="474"/>
      <c r="I337" s="475"/>
      <c r="J337" s="474"/>
      <c r="K337" s="474"/>
      <c r="L337" s="474"/>
      <c r="M337" s="474"/>
      <c r="N337" s="510"/>
      <c r="O337" s="474"/>
      <c r="P337" s="475"/>
    </row>
    <row r="338" spans="3:16" x14ac:dyDescent="0.2">
      <c r="C338" s="473"/>
      <c r="D338" s="474"/>
      <c r="E338" s="474"/>
      <c r="F338" s="474"/>
      <c r="G338" s="474"/>
      <c r="H338" s="474"/>
      <c r="I338" s="475"/>
      <c r="J338" s="474"/>
      <c r="K338" s="474"/>
      <c r="L338" s="474"/>
      <c r="M338" s="474"/>
      <c r="N338" s="510"/>
      <c r="O338" s="474"/>
      <c r="P338" s="475"/>
    </row>
    <row r="339" spans="3:16" x14ac:dyDescent="0.2">
      <c r="C339" s="473"/>
      <c r="D339" s="474"/>
      <c r="E339" s="474"/>
      <c r="F339" s="474"/>
      <c r="G339" s="474"/>
      <c r="H339" s="474"/>
      <c r="I339" s="475"/>
      <c r="J339" s="474"/>
      <c r="K339" s="474"/>
      <c r="L339" s="474"/>
      <c r="M339" s="474"/>
      <c r="N339" s="510"/>
      <c r="O339" s="474"/>
      <c r="P339" s="475"/>
    </row>
    <row r="340" spans="3:16" x14ac:dyDescent="0.2">
      <c r="C340" s="473"/>
      <c r="D340" s="474"/>
      <c r="E340" s="474"/>
      <c r="F340" s="474"/>
      <c r="G340" s="474"/>
      <c r="H340" s="474"/>
      <c r="I340" s="475"/>
      <c r="J340" s="474"/>
      <c r="K340" s="474"/>
      <c r="L340" s="474"/>
      <c r="M340" s="474"/>
      <c r="N340" s="510"/>
      <c r="O340" s="474"/>
      <c r="P340" s="475"/>
    </row>
    <row r="341" spans="3:16" x14ac:dyDescent="0.2">
      <c r="C341" s="473"/>
      <c r="D341" s="474"/>
      <c r="E341" s="474"/>
      <c r="F341" s="474"/>
      <c r="G341" s="474"/>
      <c r="H341" s="474"/>
      <c r="I341" s="475"/>
      <c r="J341" s="474"/>
      <c r="K341" s="474"/>
      <c r="L341" s="474"/>
      <c r="M341" s="474"/>
      <c r="N341" s="510"/>
      <c r="O341" s="474"/>
      <c r="P341" s="475"/>
    </row>
    <row r="342" spans="3:16" x14ac:dyDescent="0.2">
      <c r="C342" s="473"/>
      <c r="D342" s="474"/>
      <c r="E342" s="474"/>
      <c r="F342" s="474"/>
      <c r="G342" s="474"/>
      <c r="H342" s="474"/>
      <c r="I342" s="475"/>
      <c r="J342" s="474"/>
      <c r="K342" s="474"/>
      <c r="L342" s="474"/>
      <c r="M342" s="474"/>
      <c r="N342" s="510"/>
      <c r="O342" s="474"/>
      <c r="P342" s="475"/>
    </row>
    <row r="343" spans="3:16" x14ac:dyDescent="0.2">
      <c r="C343" s="473"/>
      <c r="D343" s="474"/>
      <c r="E343" s="474"/>
      <c r="F343" s="474"/>
      <c r="G343" s="474"/>
      <c r="H343" s="474"/>
      <c r="I343" s="475"/>
      <c r="J343" s="474"/>
      <c r="K343" s="474"/>
      <c r="L343" s="474"/>
      <c r="M343" s="474"/>
      <c r="N343" s="510"/>
      <c r="O343" s="474"/>
      <c r="P343" s="475"/>
    </row>
    <row r="344" spans="3:16" x14ac:dyDescent="0.2">
      <c r="C344" s="473"/>
      <c r="D344" s="474"/>
      <c r="E344" s="474"/>
      <c r="F344" s="474"/>
      <c r="G344" s="474"/>
      <c r="H344" s="474"/>
      <c r="I344" s="475"/>
      <c r="J344" s="474"/>
      <c r="K344" s="474"/>
      <c r="L344" s="474"/>
      <c r="M344" s="474"/>
      <c r="N344" s="510"/>
      <c r="O344" s="474"/>
      <c r="P344" s="475"/>
    </row>
    <row r="345" spans="3:16" x14ac:dyDescent="0.2">
      <c r="C345" s="473"/>
      <c r="D345" s="474"/>
      <c r="E345" s="474"/>
      <c r="F345" s="474"/>
      <c r="G345" s="474"/>
      <c r="H345" s="474"/>
      <c r="I345" s="475"/>
      <c r="J345" s="474"/>
      <c r="K345" s="474"/>
      <c r="L345" s="474"/>
      <c r="M345" s="474"/>
      <c r="N345" s="510"/>
      <c r="O345" s="474"/>
      <c r="P345" s="475"/>
    </row>
    <row r="346" spans="3:16" x14ac:dyDescent="0.2">
      <c r="C346" s="473"/>
      <c r="D346" s="474"/>
      <c r="E346" s="474"/>
      <c r="F346" s="474"/>
      <c r="G346" s="474"/>
      <c r="H346" s="474"/>
      <c r="I346" s="475"/>
      <c r="J346" s="474"/>
      <c r="K346" s="474"/>
      <c r="L346" s="474"/>
      <c r="M346" s="474"/>
      <c r="N346" s="510"/>
      <c r="O346" s="474"/>
      <c r="P346" s="475"/>
    </row>
    <row r="347" spans="3:16" x14ac:dyDescent="0.2">
      <c r="C347" s="473"/>
      <c r="D347" s="474"/>
      <c r="E347" s="474"/>
      <c r="F347" s="474"/>
      <c r="G347" s="474"/>
      <c r="H347" s="474"/>
      <c r="I347" s="475"/>
      <c r="J347" s="474"/>
      <c r="K347" s="474"/>
      <c r="L347" s="474"/>
      <c r="M347" s="474"/>
      <c r="N347" s="510"/>
      <c r="O347" s="474"/>
      <c r="P347" s="475"/>
    </row>
    <row r="348" spans="3:16" x14ac:dyDescent="0.2">
      <c r="C348" s="473"/>
      <c r="D348" s="474"/>
      <c r="E348" s="474"/>
      <c r="F348" s="474"/>
      <c r="G348" s="474"/>
      <c r="H348" s="474"/>
      <c r="I348" s="475"/>
      <c r="J348" s="474"/>
      <c r="K348" s="474"/>
      <c r="L348" s="474"/>
      <c r="M348" s="474"/>
      <c r="N348" s="510"/>
      <c r="O348" s="474"/>
      <c r="P348" s="475"/>
    </row>
    <row r="349" spans="3:16" x14ac:dyDescent="0.2">
      <c r="C349" s="473"/>
      <c r="D349" s="474"/>
      <c r="E349" s="474"/>
      <c r="F349" s="474"/>
      <c r="G349" s="474"/>
      <c r="H349" s="474"/>
      <c r="I349" s="475"/>
      <c r="J349" s="474"/>
      <c r="K349" s="474"/>
      <c r="L349" s="474"/>
      <c r="M349" s="474"/>
      <c r="N349" s="510"/>
      <c r="O349" s="474"/>
      <c r="P349" s="475"/>
    </row>
    <row r="350" spans="3:16" x14ac:dyDescent="0.2">
      <c r="C350" s="473"/>
      <c r="D350" s="474"/>
      <c r="E350" s="474"/>
      <c r="F350" s="474"/>
      <c r="G350" s="474"/>
      <c r="H350" s="474"/>
      <c r="I350" s="475"/>
      <c r="J350" s="474"/>
      <c r="K350" s="474"/>
      <c r="L350" s="474"/>
      <c r="M350" s="474"/>
      <c r="N350" s="510"/>
      <c r="O350" s="474"/>
      <c r="P350" s="475"/>
    </row>
    <row r="351" spans="3:16" x14ac:dyDescent="0.2">
      <c r="C351" s="473"/>
      <c r="D351" s="474"/>
      <c r="E351" s="474"/>
      <c r="F351" s="474"/>
      <c r="G351" s="474"/>
      <c r="H351" s="474"/>
      <c r="I351" s="475"/>
      <c r="J351" s="474"/>
      <c r="K351" s="474"/>
      <c r="L351" s="474"/>
      <c r="M351" s="474"/>
      <c r="N351" s="510"/>
      <c r="O351" s="474"/>
      <c r="P351" s="475"/>
    </row>
    <row r="352" spans="3:16" x14ac:dyDescent="0.2">
      <c r="C352" s="473"/>
      <c r="D352" s="474"/>
      <c r="E352" s="474"/>
      <c r="F352" s="474"/>
      <c r="G352" s="474"/>
      <c r="H352" s="474"/>
      <c r="I352" s="475"/>
      <c r="J352" s="474"/>
      <c r="K352" s="474"/>
      <c r="L352" s="474"/>
      <c r="M352" s="474"/>
      <c r="N352" s="510"/>
      <c r="O352" s="474"/>
      <c r="P352" s="475"/>
    </row>
    <row r="353" spans="3:16" x14ac:dyDescent="0.2">
      <c r="C353" s="473"/>
      <c r="D353" s="474"/>
      <c r="E353" s="474"/>
      <c r="F353" s="474"/>
      <c r="G353" s="474"/>
      <c r="H353" s="474"/>
      <c r="I353" s="475"/>
      <c r="J353" s="474"/>
      <c r="K353" s="474"/>
      <c r="L353" s="474"/>
      <c r="M353" s="474"/>
      <c r="N353" s="510"/>
      <c r="O353" s="474"/>
      <c r="P353" s="475"/>
    </row>
    <row r="354" spans="3:16" x14ac:dyDescent="0.2">
      <c r="C354" s="473"/>
      <c r="D354" s="474"/>
      <c r="E354" s="474"/>
      <c r="F354" s="474"/>
      <c r="G354" s="474"/>
      <c r="H354" s="474"/>
      <c r="I354" s="475"/>
      <c r="J354" s="474"/>
      <c r="K354" s="474"/>
      <c r="L354" s="474"/>
      <c r="M354" s="474"/>
      <c r="N354" s="510"/>
      <c r="O354" s="474"/>
      <c r="P354" s="475"/>
    </row>
    <row r="355" spans="3:16" x14ac:dyDescent="0.2">
      <c r="C355" s="473"/>
      <c r="D355" s="474"/>
      <c r="E355" s="474"/>
      <c r="F355" s="474"/>
      <c r="G355" s="474"/>
      <c r="H355" s="474"/>
      <c r="I355" s="475"/>
      <c r="J355" s="474"/>
      <c r="K355" s="474"/>
      <c r="L355" s="474"/>
      <c r="M355" s="474"/>
      <c r="N355" s="510"/>
      <c r="O355" s="474"/>
      <c r="P355" s="475"/>
    </row>
    <row r="356" spans="3:16" x14ac:dyDescent="0.2">
      <c r="C356" s="473"/>
      <c r="D356" s="474"/>
      <c r="E356" s="474"/>
      <c r="F356" s="474"/>
      <c r="G356" s="474"/>
      <c r="H356" s="474"/>
      <c r="I356" s="475"/>
      <c r="J356" s="474"/>
      <c r="K356" s="474"/>
      <c r="L356" s="474"/>
      <c r="M356" s="474"/>
      <c r="N356" s="510"/>
      <c r="O356" s="474"/>
      <c r="P356" s="475"/>
    </row>
    <row r="357" spans="3:16" x14ac:dyDescent="0.2">
      <c r="C357" s="473"/>
      <c r="D357" s="474"/>
      <c r="E357" s="474"/>
      <c r="F357" s="474"/>
      <c r="G357" s="474"/>
      <c r="H357" s="474"/>
      <c r="I357" s="475"/>
      <c r="J357" s="474"/>
      <c r="K357" s="474"/>
      <c r="L357" s="474"/>
      <c r="M357" s="474"/>
      <c r="N357" s="510"/>
      <c r="O357" s="474"/>
      <c r="P357" s="475"/>
    </row>
    <row r="358" spans="3:16" x14ac:dyDescent="0.2">
      <c r="C358" s="473"/>
      <c r="D358" s="474"/>
      <c r="E358" s="474"/>
      <c r="F358" s="474"/>
      <c r="G358" s="474"/>
      <c r="H358" s="474"/>
      <c r="I358" s="475"/>
      <c r="J358" s="474"/>
      <c r="K358" s="474"/>
      <c r="L358" s="474"/>
      <c r="M358" s="474"/>
      <c r="N358" s="510"/>
      <c r="O358" s="474"/>
      <c r="P358" s="475"/>
    </row>
    <row r="359" spans="3:16" x14ac:dyDescent="0.2">
      <c r="C359" s="473"/>
      <c r="D359" s="474"/>
      <c r="E359" s="474"/>
      <c r="F359" s="474"/>
      <c r="G359" s="474"/>
      <c r="H359" s="474"/>
      <c r="I359" s="475"/>
      <c r="J359" s="474"/>
      <c r="K359" s="474"/>
      <c r="L359" s="474"/>
      <c r="M359" s="474"/>
      <c r="N359" s="510"/>
      <c r="O359" s="474"/>
      <c r="P359" s="475"/>
    </row>
    <row r="360" spans="3:16" x14ac:dyDescent="0.2">
      <c r="C360" s="473"/>
      <c r="D360" s="474"/>
      <c r="E360" s="474"/>
      <c r="F360" s="474"/>
      <c r="G360" s="474"/>
      <c r="H360" s="474"/>
      <c r="I360" s="475"/>
      <c r="J360" s="474"/>
      <c r="K360" s="474"/>
      <c r="L360" s="474"/>
      <c r="M360" s="474"/>
      <c r="N360" s="510"/>
      <c r="O360" s="474"/>
      <c r="P360" s="475"/>
    </row>
    <row r="361" spans="3:16" x14ac:dyDescent="0.2">
      <c r="C361" s="473"/>
      <c r="D361" s="474"/>
      <c r="E361" s="474"/>
      <c r="F361" s="474"/>
      <c r="G361" s="474"/>
      <c r="H361" s="474"/>
      <c r="I361" s="475"/>
      <c r="J361" s="474"/>
      <c r="K361" s="474"/>
      <c r="L361" s="474"/>
      <c r="M361" s="474"/>
      <c r="N361" s="510"/>
      <c r="O361" s="474"/>
      <c r="P361" s="475"/>
    </row>
    <row r="362" spans="3:16" x14ac:dyDescent="0.2">
      <c r="C362" s="473"/>
      <c r="D362" s="474"/>
      <c r="E362" s="474"/>
      <c r="F362" s="474"/>
      <c r="G362" s="474"/>
      <c r="H362" s="474"/>
      <c r="I362" s="475"/>
      <c r="J362" s="474"/>
      <c r="K362" s="474"/>
      <c r="L362" s="474"/>
      <c r="M362" s="474"/>
      <c r="N362" s="510"/>
      <c r="O362" s="474"/>
      <c r="P362" s="475"/>
    </row>
    <row r="363" spans="3:16" x14ac:dyDescent="0.2">
      <c r="C363" s="473"/>
      <c r="D363" s="474"/>
      <c r="E363" s="474"/>
      <c r="F363" s="474"/>
      <c r="G363" s="474"/>
      <c r="H363" s="474"/>
      <c r="I363" s="475"/>
      <c r="J363" s="474"/>
      <c r="K363" s="474"/>
      <c r="L363" s="474"/>
      <c r="M363" s="474"/>
      <c r="N363" s="510"/>
      <c r="O363" s="474"/>
      <c r="P363" s="475"/>
    </row>
    <row r="364" spans="3:16" x14ac:dyDescent="0.2">
      <c r="C364" s="473"/>
      <c r="D364" s="474"/>
      <c r="E364" s="474"/>
      <c r="F364" s="474"/>
      <c r="G364" s="474"/>
      <c r="H364" s="474"/>
      <c r="I364" s="475"/>
      <c r="J364" s="474"/>
      <c r="K364" s="474"/>
      <c r="L364" s="474"/>
      <c r="M364" s="474"/>
      <c r="N364" s="510"/>
      <c r="O364" s="474"/>
      <c r="P364" s="475"/>
    </row>
    <row r="365" spans="3:16" x14ac:dyDescent="0.2">
      <c r="C365" s="473"/>
      <c r="D365" s="474"/>
      <c r="E365" s="474"/>
      <c r="F365" s="474"/>
      <c r="G365" s="474"/>
      <c r="H365" s="474"/>
      <c r="I365" s="475"/>
      <c r="J365" s="474"/>
      <c r="K365" s="474"/>
      <c r="L365" s="474"/>
      <c r="M365" s="474"/>
      <c r="N365" s="510"/>
      <c r="O365" s="474"/>
      <c r="P365" s="475"/>
    </row>
    <row r="366" spans="3:16" x14ac:dyDescent="0.2">
      <c r="C366" s="473"/>
      <c r="D366" s="474"/>
      <c r="E366" s="474"/>
      <c r="F366" s="474"/>
      <c r="G366" s="474"/>
      <c r="H366" s="474"/>
      <c r="I366" s="475"/>
      <c r="J366" s="474"/>
      <c r="K366" s="474"/>
      <c r="L366" s="474"/>
      <c r="M366" s="474"/>
      <c r="N366" s="510"/>
      <c r="O366" s="474"/>
      <c r="P366" s="475"/>
    </row>
    <row r="367" spans="3:16" x14ac:dyDescent="0.2">
      <c r="C367" s="473"/>
      <c r="D367" s="474"/>
      <c r="E367" s="474"/>
      <c r="F367" s="474"/>
      <c r="G367" s="474"/>
      <c r="H367" s="474"/>
      <c r="I367" s="475"/>
      <c r="J367" s="474"/>
      <c r="K367" s="474"/>
      <c r="L367" s="474"/>
      <c r="M367" s="474"/>
      <c r="N367" s="510"/>
      <c r="O367" s="474"/>
      <c r="P367" s="475"/>
    </row>
    <row r="368" spans="3:16" x14ac:dyDescent="0.2">
      <c r="C368" s="473"/>
      <c r="D368" s="474"/>
      <c r="E368" s="474"/>
      <c r="F368" s="474"/>
      <c r="G368" s="474"/>
      <c r="H368" s="474"/>
      <c r="I368" s="475"/>
      <c r="J368" s="474"/>
      <c r="K368" s="474"/>
      <c r="L368" s="474"/>
      <c r="M368" s="474"/>
      <c r="N368" s="510"/>
      <c r="O368" s="474"/>
      <c r="P368" s="475"/>
    </row>
    <row r="369" spans="3:16" x14ac:dyDescent="0.2">
      <c r="C369" s="473"/>
      <c r="D369" s="474"/>
      <c r="E369" s="474"/>
      <c r="F369" s="474"/>
      <c r="G369" s="474"/>
      <c r="H369" s="474"/>
      <c r="I369" s="475"/>
      <c r="J369" s="474"/>
      <c r="K369" s="474"/>
      <c r="L369" s="474"/>
      <c r="M369" s="474"/>
      <c r="N369" s="510"/>
      <c r="O369" s="474"/>
      <c r="P369" s="475"/>
    </row>
    <row r="370" spans="3:16" x14ac:dyDescent="0.2">
      <c r="C370" s="473"/>
      <c r="D370" s="474"/>
      <c r="E370" s="474"/>
      <c r="F370" s="474"/>
      <c r="G370" s="474"/>
      <c r="H370" s="474"/>
      <c r="I370" s="475"/>
      <c r="J370" s="474"/>
      <c r="K370" s="474"/>
      <c r="L370" s="474"/>
      <c r="M370" s="474"/>
      <c r="N370" s="510"/>
      <c r="O370" s="474"/>
      <c r="P370" s="475"/>
    </row>
    <row r="371" spans="3:16" x14ac:dyDescent="0.2">
      <c r="C371" s="473"/>
      <c r="D371" s="474"/>
      <c r="E371" s="474"/>
      <c r="F371" s="474"/>
      <c r="G371" s="474"/>
      <c r="H371" s="474"/>
      <c r="I371" s="475"/>
      <c r="J371" s="474"/>
      <c r="K371" s="474"/>
      <c r="L371" s="474"/>
      <c r="M371" s="474"/>
      <c r="N371" s="510"/>
      <c r="O371" s="474"/>
      <c r="P371" s="475"/>
    </row>
    <row r="372" spans="3:16" x14ac:dyDescent="0.2">
      <c r="C372" s="473"/>
      <c r="D372" s="474"/>
      <c r="E372" s="474"/>
      <c r="F372" s="474"/>
      <c r="G372" s="474"/>
      <c r="H372" s="474"/>
      <c r="I372" s="475"/>
      <c r="J372" s="474"/>
      <c r="K372" s="474"/>
      <c r="L372" s="474"/>
      <c r="M372" s="474"/>
      <c r="N372" s="510"/>
      <c r="O372" s="474"/>
      <c r="P372" s="475"/>
    </row>
    <row r="373" spans="3:16" x14ac:dyDescent="0.2">
      <c r="C373" s="473"/>
      <c r="D373" s="474"/>
      <c r="E373" s="474"/>
      <c r="F373" s="474"/>
      <c r="G373" s="474"/>
      <c r="H373" s="474"/>
      <c r="I373" s="475"/>
      <c r="J373" s="474"/>
      <c r="K373" s="474"/>
      <c r="L373" s="474"/>
      <c r="M373" s="474"/>
      <c r="N373" s="510"/>
      <c r="O373" s="474"/>
      <c r="P373" s="475"/>
    </row>
    <row r="374" spans="3:16" x14ac:dyDescent="0.2">
      <c r="C374" s="473"/>
      <c r="D374" s="474"/>
      <c r="E374" s="474"/>
      <c r="F374" s="474"/>
      <c r="G374" s="474"/>
      <c r="H374" s="474"/>
      <c r="I374" s="475"/>
      <c r="J374" s="474"/>
      <c r="K374" s="474"/>
      <c r="L374" s="474"/>
      <c r="M374" s="474"/>
      <c r="N374" s="510"/>
      <c r="O374" s="474"/>
      <c r="P374" s="475"/>
    </row>
    <row r="375" spans="3:16" x14ac:dyDescent="0.2">
      <c r="C375" s="473"/>
      <c r="D375" s="474"/>
      <c r="E375" s="474"/>
      <c r="F375" s="474"/>
      <c r="G375" s="474"/>
      <c r="H375" s="474"/>
      <c r="I375" s="475"/>
      <c r="J375" s="474"/>
      <c r="K375" s="474"/>
      <c r="L375" s="474"/>
      <c r="M375" s="474"/>
      <c r="N375" s="510"/>
      <c r="O375" s="474"/>
      <c r="P375" s="475"/>
    </row>
    <row r="376" spans="3:16" x14ac:dyDescent="0.2">
      <c r="C376" s="473"/>
      <c r="D376" s="474"/>
      <c r="E376" s="474"/>
      <c r="F376" s="474"/>
      <c r="G376" s="474"/>
      <c r="H376" s="474"/>
      <c r="I376" s="475"/>
      <c r="J376" s="474"/>
      <c r="K376" s="474"/>
      <c r="L376" s="474"/>
      <c r="M376" s="474"/>
      <c r="N376" s="510"/>
      <c r="O376" s="474"/>
      <c r="P376" s="475"/>
    </row>
    <row r="377" spans="3:16" x14ac:dyDescent="0.2">
      <c r="C377" s="473"/>
      <c r="D377" s="474"/>
      <c r="E377" s="474"/>
      <c r="F377" s="474"/>
      <c r="G377" s="474"/>
      <c r="H377" s="474"/>
      <c r="I377" s="475"/>
      <c r="J377" s="474"/>
      <c r="K377" s="474"/>
      <c r="L377" s="474"/>
      <c r="M377" s="474"/>
      <c r="N377" s="510"/>
      <c r="O377" s="474"/>
      <c r="P377" s="475"/>
    </row>
    <row r="378" spans="3:16" x14ac:dyDescent="0.2">
      <c r="C378" s="473"/>
      <c r="D378" s="474"/>
      <c r="E378" s="474"/>
      <c r="F378" s="474"/>
      <c r="G378" s="474"/>
      <c r="H378" s="474"/>
      <c r="I378" s="475"/>
      <c r="J378" s="474"/>
      <c r="K378" s="474"/>
      <c r="L378" s="474"/>
      <c r="M378" s="474"/>
      <c r="N378" s="510"/>
      <c r="O378" s="474"/>
      <c r="P378" s="475"/>
    </row>
    <row r="379" spans="3:16" x14ac:dyDescent="0.2">
      <c r="C379" s="473"/>
      <c r="D379" s="474"/>
      <c r="E379" s="474"/>
      <c r="F379" s="474"/>
      <c r="G379" s="474"/>
      <c r="H379" s="474"/>
      <c r="I379" s="475"/>
      <c r="J379" s="474"/>
      <c r="K379" s="474"/>
      <c r="L379" s="474"/>
      <c r="M379" s="474"/>
      <c r="N379" s="510"/>
      <c r="O379" s="474"/>
      <c r="P379" s="475"/>
    </row>
    <row r="380" spans="3:16" x14ac:dyDescent="0.2">
      <c r="C380" s="473"/>
      <c r="D380" s="474"/>
      <c r="E380" s="474"/>
      <c r="F380" s="474"/>
      <c r="G380" s="474"/>
      <c r="H380" s="474"/>
      <c r="I380" s="475"/>
      <c r="J380" s="474"/>
      <c r="K380" s="474"/>
      <c r="L380" s="474"/>
      <c r="M380" s="474"/>
      <c r="N380" s="510"/>
      <c r="O380" s="474"/>
      <c r="P380" s="475"/>
    </row>
    <row r="381" spans="3:16" x14ac:dyDescent="0.2">
      <c r="C381" s="473"/>
      <c r="D381" s="474"/>
      <c r="E381" s="474"/>
      <c r="F381" s="474"/>
      <c r="G381" s="474"/>
      <c r="H381" s="474"/>
      <c r="I381" s="475"/>
      <c r="J381" s="474"/>
      <c r="K381" s="474"/>
      <c r="L381" s="474"/>
      <c r="M381" s="474"/>
      <c r="N381" s="510"/>
      <c r="O381" s="474"/>
      <c r="P381" s="475"/>
    </row>
    <row r="382" spans="3:16" x14ac:dyDescent="0.2">
      <c r="C382" s="473"/>
      <c r="D382" s="474"/>
      <c r="E382" s="474"/>
      <c r="F382" s="474"/>
      <c r="G382" s="474"/>
      <c r="H382" s="474"/>
      <c r="I382" s="475"/>
      <c r="J382" s="474"/>
      <c r="K382" s="474"/>
      <c r="L382" s="474"/>
      <c r="M382" s="474"/>
      <c r="N382" s="510"/>
      <c r="O382" s="474"/>
      <c r="P382" s="475"/>
    </row>
    <row r="383" spans="3:16" x14ac:dyDescent="0.2">
      <c r="C383" s="473"/>
      <c r="D383" s="474"/>
      <c r="E383" s="474"/>
      <c r="F383" s="474"/>
      <c r="G383" s="474"/>
      <c r="H383" s="474"/>
      <c r="I383" s="475"/>
      <c r="J383" s="474"/>
      <c r="K383" s="474"/>
      <c r="L383" s="474"/>
      <c r="M383" s="474"/>
      <c r="N383" s="510"/>
      <c r="O383" s="474"/>
      <c r="P383" s="475"/>
    </row>
    <row r="384" spans="3:16" x14ac:dyDescent="0.2">
      <c r="C384" s="473"/>
      <c r="D384" s="474"/>
      <c r="E384" s="474"/>
      <c r="F384" s="474"/>
      <c r="G384" s="474"/>
      <c r="H384" s="474"/>
      <c r="I384" s="475"/>
      <c r="J384" s="474"/>
      <c r="K384" s="474"/>
      <c r="L384" s="474"/>
      <c r="M384" s="474"/>
      <c r="N384" s="510"/>
      <c r="O384" s="474"/>
      <c r="P384" s="475"/>
    </row>
    <row r="385" spans="3:16" x14ac:dyDescent="0.2">
      <c r="C385" s="473"/>
      <c r="D385" s="474"/>
      <c r="E385" s="474"/>
      <c r="F385" s="474"/>
      <c r="G385" s="474"/>
      <c r="H385" s="474"/>
      <c r="I385" s="475"/>
      <c r="J385" s="474"/>
      <c r="K385" s="474"/>
      <c r="L385" s="474"/>
      <c r="M385" s="474"/>
      <c r="N385" s="510"/>
      <c r="O385" s="474"/>
      <c r="P385" s="475"/>
    </row>
    <row r="386" spans="3:16" x14ac:dyDescent="0.2">
      <c r="C386" s="473"/>
      <c r="D386" s="474"/>
      <c r="E386" s="474"/>
      <c r="F386" s="474"/>
      <c r="G386" s="474"/>
      <c r="H386" s="474"/>
      <c r="I386" s="475"/>
      <c r="J386" s="474"/>
      <c r="K386" s="474"/>
      <c r="L386" s="474"/>
      <c r="M386" s="474"/>
      <c r="N386" s="510"/>
      <c r="O386" s="474"/>
      <c r="P386" s="475"/>
    </row>
    <row r="387" spans="3:16" x14ac:dyDescent="0.2">
      <c r="C387" s="473"/>
      <c r="D387" s="474"/>
      <c r="E387" s="474"/>
      <c r="F387" s="474"/>
      <c r="G387" s="474"/>
      <c r="H387" s="474"/>
      <c r="I387" s="475"/>
      <c r="J387" s="474"/>
      <c r="K387" s="474"/>
      <c r="L387" s="474"/>
      <c r="M387" s="474"/>
      <c r="N387" s="510"/>
      <c r="O387" s="474"/>
      <c r="P387" s="475"/>
    </row>
    <row r="388" spans="3:16" x14ac:dyDescent="0.2">
      <c r="C388" s="473"/>
      <c r="D388" s="474"/>
      <c r="E388" s="474"/>
      <c r="F388" s="474"/>
      <c r="G388" s="474"/>
      <c r="H388" s="474"/>
      <c r="I388" s="475"/>
      <c r="J388" s="474"/>
      <c r="K388" s="474"/>
      <c r="L388" s="474"/>
      <c r="M388" s="474"/>
      <c r="N388" s="510"/>
      <c r="O388" s="474"/>
      <c r="P388" s="475"/>
    </row>
    <row r="389" spans="3:16" x14ac:dyDescent="0.2">
      <c r="C389" s="473"/>
      <c r="D389" s="474"/>
      <c r="E389" s="474"/>
      <c r="F389" s="474"/>
      <c r="G389" s="474"/>
      <c r="H389" s="474"/>
      <c r="I389" s="475"/>
      <c r="J389" s="474"/>
      <c r="K389" s="474"/>
      <c r="L389" s="474"/>
      <c r="M389" s="474"/>
      <c r="N389" s="510"/>
      <c r="O389" s="474"/>
      <c r="P389" s="475"/>
    </row>
    <row r="390" spans="3:16" x14ac:dyDescent="0.2">
      <c r="C390" s="473"/>
      <c r="D390" s="474"/>
      <c r="E390" s="474"/>
      <c r="F390" s="474"/>
      <c r="G390" s="474"/>
      <c r="H390" s="474"/>
      <c r="I390" s="475"/>
      <c r="J390" s="474"/>
      <c r="K390" s="474"/>
      <c r="L390" s="474"/>
      <c r="M390" s="474"/>
      <c r="N390" s="510"/>
      <c r="O390" s="474"/>
      <c r="P390" s="475"/>
    </row>
    <row r="391" spans="3:16" x14ac:dyDescent="0.2">
      <c r="C391" s="473"/>
      <c r="D391" s="474"/>
      <c r="E391" s="474"/>
      <c r="F391" s="474"/>
      <c r="G391" s="474"/>
      <c r="H391" s="474"/>
      <c r="I391" s="475"/>
      <c r="J391" s="474"/>
      <c r="K391" s="474"/>
      <c r="L391" s="474"/>
      <c r="M391" s="474"/>
      <c r="N391" s="510"/>
      <c r="O391" s="474"/>
      <c r="P391" s="475"/>
    </row>
    <row r="392" spans="3:16" x14ac:dyDescent="0.2">
      <c r="C392" s="473"/>
      <c r="D392" s="474"/>
      <c r="E392" s="474"/>
      <c r="F392" s="474"/>
      <c r="G392" s="474"/>
      <c r="H392" s="474"/>
      <c r="I392" s="475"/>
      <c r="J392" s="474"/>
      <c r="K392" s="474"/>
      <c r="L392" s="474"/>
      <c r="M392" s="474"/>
      <c r="N392" s="510"/>
      <c r="O392" s="474"/>
      <c r="P392" s="475"/>
    </row>
    <row r="393" spans="3:16" x14ac:dyDescent="0.2">
      <c r="C393" s="473"/>
      <c r="D393" s="474"/>
      <c r="E393" s="474"/>
      <c r="F393" s="474"/>
      <c r="G393" s="474"/>
      <c r="H393" s="474"/>
      <c r="I393" s="475"/>
      <c r="J393" s="474"/>
      <c r="K393" s="474"/>
      <c r="L393" s="474"/>
      <c r="M393" s="474"/>
      <c r="N393" s="510"/>
      <c r="O393" s="474"/>
      <c r="P393" s="475"/>
    </row>
    <row r="394" spans="3:16" x14ac:dyDescent="0.2">
      <c r="C394" s="473"/>
      <c r="D394" s="474"/>
      <c r="E394" s="474"/>
      <c r="F394" s="474"/>
      <c r="G394" s="474"/>
      <c r="H394" s="474"/>
      <c r="I394" s="475"/>
      <c r="J394" s="474"/>
      <c r="K394" s="474"/>
      <c r="L394" s="474"/>
      <c r="M394" s="474"/>
      <c r="N394" s="510"/>
      <c r="O394" s="474"/>
      <c r="P394" s="475"/>
    </row>
    <row r="395" spans="3:16" x14ac:dyDescent="0.2">
      <c r="C395" s="473"/>
      <c r="D395" s="474"/>
      <c r="E395" s="474"/>
      <c r="F395" s="474"/>
      <c r="G395" s="474"/>
      <c r="H395" s="474"/>
      <c r="I395" s="475"/>
      <c r="J395" s="474"/>
      <c r="K395" s="474"/>
      <c r="L395" s="474"/>
      <c r="M395" s="474"/>
      <c r="N395" s="510"/>
      <c r="O395" s="474"/>
      <c r="P395" s="475"/>
    </row>
    <row r="396" spans="3:16" x14ac:dyDescent="0.2">
      <c r="C396" s="473"/>
      <c r="D396" s="474"/>
      <c r="E396" s="474"/>
      <c r="F396" s="474"/>
      <c r="G396" s="474"/>
      <c r="H396" s="474"/>
      <c r="I396" s="475"/>
      <c r="J396" s="474"/>
      <c r="K396" s="474"/>
      <c r="L396" s="474"/>
      <c r="M396" s="474"/>
      <c r="N396" s="510"/>
      <c r="O396" s="474"/>
      <c r="P396" s="475"/>
    </row>
    <row r="397" spans="3:16" x14ac:dyDescent="0.2">
      <c r="C397" s="473"/>
      <c r="D397" s="474"/>
      <c r="E397" s="474"/>
      <c r="F397" s="474"/>
      <c r="G397" s="474"/>
      <c r="H397" s="474"/>
      <c r="I397" s="475"/>
      <c r="J397" s="474"/>
      <c r="K397" s="474"/>
      <c r="L397" s="474"/>
      <c r="M397" s="474"/>
      <c r="N397" s="510"/>
      <c r="O397" s="474"/>
      <c r="P397" s="475"/>
    </row>
    <row r="398" spans="3:16" x14ac:dyDescent="0.2">
      <c r="C398" s="473"/>
      <c r="D398" s="474"/>
      <c r="E398" s="474"/>
      <c r="F398" s="474"/>
      <c r="G398" s="474"/>
      <c r="H398" s="474"/>
      <c r="I398" s="475"/>
      <c r="J398" s="474"/>
      <c r="K398" s="474"/>
      <c r="L398" s="474"/>
      <c r="M398" s="474"/>
      <c r="N398" s="510"/>
      <c r="O398" s="474"/>
      <c r="P398" s="475"/>
    </row>
    <row r="399" spans="3:16" x14ac:dyDescent="0.2">
      <c r="C399" s="473"/>
      <c r="D399" s="474"/>
      <c r="E399" s="474"/>
      <c r="F399" s="474"/>
      <c r="G399" s="474"/>
      <c r="H399" s="474"/>
      <c r="I399" s="475"/>
      <c r="J399" s="474"/>
      <c r="K399" s="474"/>
      <c r="L399" s="474"/>
      <c r="M399" s="474"/>
      <c r="N399" s="510"/>
      <c r="O399" s="474"/>
      <c r="P399" s="475"/>
    </row>
    <row r="400" spans="3:16" x14ac:dyDescent="0.2">
      <c r="C400" s="473"/>
      <c r="D400" s="474"/>
      <c r="E400" s="474"/>
      <c r="F400" s="474"/>
      <c r="G400" s="474"/>
      <c r="H400" s="474"/>
      <c r="I400" s="475"/>
      <c r="J400" s="474"/>
      <c r="K400" s="474"/>
      <c r="L400" s="474"/>
      <c r="M400" s="474"/>
      <c r="N400" s="510"/>
      <c r="O400" s="474"/>
      <c r="P400" s="475"/>
    </row>
    <row r="401" spans="3:16" x14ac:dyDescent="0.2">
      <c r="C401" s="473"/>
      <c r="D401" s="474"/>
      <c r="E401" s="474"/>
      <c r="F401" s="474"/>
      <c r="G401" s="474"/>
      <c r="H401" s="474"/>
      <c r="I401" s="475"/>
      <c r="J401" s="474"/>
      <c r="K401" s="474"/>
      <c r="L401" s="474"/>
      <c r="M401" s="474"/>
      <c r="N401" s="510"/>
      <c r="O401" s="474"/>
      <c r="P401" s="475"/>
    </row>
    <row r="402" spans="3:16" x14ac:dyDescent="0.2">
      <c r="C402" s="473"/>
      <c r="D402" s="474"/>
      <c r="E402" s="474"/>
      <c r="F402" s="474"/>
      <c r="G402" s="474"/>
      <c r="H402" s="474"/>
      <c r="I402" s="475"/>
      <c r="J402" s="474"/>
      <c r="K402" s="474"/>
      <c r="L402" s="474"/>
      <c r="M402" s="474"/>
      <c r="N402" s="510"/>
      <c r="O402" s="474"/>
      <c r="P402" s="475"/>
    </row>
    <row r="403" spans="3:16" x14ac:dyDescent="0.2">
      <c r="C403" s="473"/>
      <c r="D403" s="474"/>
      <c r="E403" s="474"/>
      <c r="F403" s="474"/>
      <c r="G403" s="474"/>
      <c r="H403" s="474"/>
      <c r="I403" s="475"/>
      <c r="J403" s="474"/>
      <c r="K403" s="474"/>
      <c r="L403" s="474"/>
      <c r="M403" s="474"/>
      <c r="N403" s="510"/>
      <c r="O403" s="474"/>
      <c r="P403" s="475"/>
    </row>
    <row r="404" spans="3:16" x14ac:dyDescent="0.2">
      <c r="C404" s="473"/>
      <c r="D404" s="474"/>
      <c r="E404" s="474"/>
      <c r="F404" s="474"/>
      <c r="G404" s="474"/>
      <c r="H404" s="474"/>
      <c r="I404" s="475"/>
      <c r="J404" s="474"/>
      <c r="K404" s="474"/>
      <c r="L404" s="474"/>
      <c r="M404" s="474"/>
      <c r="N404" s="510"/>
      <c r="O404" s="474"/>
      <c r="P404" s="475"/>
    </row>
    <row r="405" spans="3:16" x14ac:dyDescent="0.2">
      <c r="C405" s="473"/>
      <c r="D405" s="474"/>
      <c r="E405" s="474"/>
      <c r="F405" s="474"/>
      <c r="G405" s="474"/>
      <c r="H405" s="474"/>
      <c r="I405" s="475"/>
      <c r="J405" s="474"/>
      <c r="K405" s="474"/>
      <c r="L405" s="474"/>
      <c r="M405" s="474"/>
      <c r="N405" s="510"/>
      <c r="O405" s="474"/>
      <c r="P405" s="475"/>
    </row>
    <row r="406" spans="3:16" x14ac:dyDescent="0.2">
      <c r="C406" s="473"/>
      <c r="D406" s="474"/>
      <c r="E406" s="474"/>
      <c r="F406" s="474"/>
      <c r="G406" s="474"/>
      <c r="H406" s="474"/>
      <c r="I406" s="475"/>
      <c r="J406" s="474"/>
      <c r="K406" s="474"/>
      <c r="L406" s="474"/>
      <c r="M406" s="474"/>
      <c r="N406" s="510"/>
      <c r="O406" s="474"/>
      <c r="P406" s="475"/>
    </row>
    <row r="407" spans="3:16" x14ac:dyDescent="0.2">
      <c r="C407" s="473"/>
      <c r="D407" s="474"/>
      <c r="E407" s="474"/>
      <c r="F407" s="474"/>
      <c r="G407" s="474"/>
      <c r="H407" s="474"/>
      <c r="I407" s="475"/>
      <c r="J407" s="474"/>
      <c r="K407" s="474"/>
      <c r="L407" s="474"/>
      <c r="M407" s="474"/>
      <c r="N407" s="510"/>
      <c r="O407" s="474"/>
      <c r="P407" s="475"/>
    </row>
    <row r="408" spans="3:16" x14ac:dyDescent="0.2">
      <c r="C408" s="473"/>
      <c r="D408" s="474"/>
      <c r="E408" s="474"/>
      <c r="F408" s="474"/>
      <c r="G408" s="474"/>
      <c r="H408" s="474"/>
      <c r="I408" s="475"/>
      <c r="J408" s="474"/>
      <c r="K408" s="474"/>
      <c r="L408" s="474"/>
      <c r="M408" s="474"/>
      <c r="N408" s="510"/>
      <c r="O408" s="474"/>
      <c r="P408" s="475"/>
    </row>
    <row r="409" spans="3:16" x14ac:dyDescent="0.2">
      <c r="C409" s="473"/>
      <c r="D409" s="474"/>
      <c r="E409" s="474"/>
      <c r="F409" s="474"/>
      <c r="G409" s="474"/>
      <c r="H409" s="474"/>
      <c r="I409" s="475"/>
      <c r="J409" s="474"/>
      <c r="K409" s="474"/>
      <c r="L409" s="474"/>
      <c r="M409" s="474"/>
      <c r="N409" s="510"/>
      <c r="O409" s="474"/>
      <c r="P409" s="475"/>
    </row>
    <row r="410" spans="3:16" x14ac:dyDescent="0.2">
      <c r="C410" s="473"/>
      <c r="D410" s="474"/>
      <c r="E410" s="474"/>
      <c r="F410" s="474"/>
      <c r="G410" s="474"/>
      <c r="H410" s="474"/>
      <c r="I410" s="475"/>
      <c r="J410" s="474"/>
      <c r="K410" s="474"/>
      <c r="L410" s="474"/>
      <c r="M410" s="474"/>
      <c r="N410" s="510"/>
      <c r="O410" s="474"/>
      <c r="P410" s="475"/>
    </row>
    <row r="411" spans="3:16" x14ac:dyDescent="0.2">
      <c r="C411" s="473"/>
      <c r="D411" s="474"/>
      <c r="E411" s="474"/>
      <c r="F411" s="474"/>
      <c r="G411" s="474"/>
      <c r="H411" s="474"/>
      <c r="I411" s="475"/>
      <c r="J411" s="474"/>
      <c r="K411" s="474"/>
      <c r="L411" s="474"/>
      <c r="M411" s="474"/>
      <c r="N411" s="510"/>
      <c r="O411" s="474"/>
      <c r="P411" s="475"/>
    </row>
    <row r="412" spans="3:16" x14ac:dyDescent="0.2">
      <c r="C412" s="473"/>
      <c r="D412" s="474"/>
      <c r="E412" s="474"/>
      <c r="F412" s="474"/>
      <c r="G412" s="474"/>
      <c r="H412" s="474"/>
      <c r="I412" s="475"/>
      <c r="J412" s="474"/>
      <c r="K412" s="474"/>
      <c r="L412" s="474"/>
      <c r="M412" s="474"/>
      <c r="N412" s="510"/>
      <c r="O412" s="474"/>
      <c r="P412" s="475"/>
    </row>
    <row r="413" spans="3:16" x14ac:dyDescent="0.2">
      <c r="C413" s="473"/>
      <c r="D413" s="474"/>
      <c r="E413" s="474"/>
      <c r="F413" s="474"/>
      <c r="G413" s="474"/>
      <c r="H413" s="474"/>
      <c r="I413" s="475"/>
      <c r="J413" s="474"/>
      <c r="K413" s="474"/>
      <c r="L413" s="474"/>
      <c r="M413" s="474"/>
      <c r="N413" s="510"/>
      <c r="O413" s="474"/>
      <c r="P413" s="475"/>
    </row>
    <row r="414" spans="3:16" x14ac:dyDescent="0.2">
      <c r="C414" s="473"/>
      <c r="D414" s="474"/>
      <c r="E414" s="474"/>
      <c r="F414" s="474"/>
      <c r="G414" s="474"/>
      <c r="H414" s="474"/>
      <c r="I414" s="475"/>
      <c r="J414" s="474"/>
      <c r="K414" s="474"/>
      <c r="L414" s="474"/>
      <c r="M414" s="474"/>
      <c r="N414" s="510"/>
      <c r="O414" s="474"/>
      <c r="P414" s="475"/>
    </row>
    <row r="415" spans="3:16" x14ac:dyDescent="0.2">
      <c r="C415" s="473"/>
      <c r="D415" s="474"/>
      <c r="E415" s="474"/>
      <c r="F415" s="474"/>
      <c r="G415" s="474"/>
      <c r="H415" s="474"/>
      <c r="I415" s="475"/>
      <c r="J415" s="474"/>
      <c r="K415" s="474"/>
      <c r="L415" s="474"/>
      <c r="M415" s="474"/>
      <c r="N415" s="510"/>
      <c r="O415" s="474"/>
      <c r="P415" s="475"/>
    </row>
    <row r="416" spans="3:16" x14ac:dyDescent="0.2">
      <c r="C416" s="473"/>
      <c r="D416" s="474"/>
      <c r="E416" s="474"/>
      <c r="F416" s="474"/>
      <c r="G416" s="474"/>
      <c r="H416" s="474"/>
      <c r="I416" s="475"/>
      <c r="J416" s="474"/>
      <c r="K416" s="474"/>
      <c r="L416" s="474"/>
      <c r="M416" s="474"/>
      <c r="N416" s="510"/>
      <c r="O416" s="474"/>
      <c r="P416" s="475"/>
    </row>
    <row r="417" spans="3:16" x14ac:dyDescent="0.2">
      <c r="C417" s="473"/>
      <c r="D417" s="474"/>
      <c r="E417" s="474"/>
      <c r="F417" s="474"/>
      <c r="G417" s="474"/>
      <c r="H417" s="474"/>
      <c r="I417" s="475"/>
      <c r="J417" s="474"/>
      <c r="K417" s="474"/>
      <c r="L417" s="474"/>
      <c r="M417" s="474"/>
      <c r="N417" s="510"/>
      <c r="O417" s="474"/>
      <c r="P417" s="475"/>
    </row>
    <row r="418" spans="3:16" x14ac:dyDescent="0.2">
      <c r="C418" s="473"/>
      <c r="D418" s="474"/>
      <c r="E418" s="474"/>
      <c r="F418" s="474"/>
      <c r="G418" s="474"/>
      <c r="H418" s="474"/>
      <c r="I418" s="475"/>
      <c r="J418" s="474"/>
      <c r="K418" s="474"/>
      <c r="L418" s="474"/>
      <c r="M418" s="474"/>
      <c r="N418" s="510"/>
      <c r="O418" s="474"/>
      <c r="P418" s="475"/>
    </row>
    <row r="419" spans="3:16" x14ac:dyDescent="0.2">
      <c r="C419" s="473"/>
      <c r="D419" s="474"/>
      <c r="E419" s="474"/>
      <c r="F419" s="474"/>
      <c r="G419" s="474"/>
      <c r="H419" s="474"/>
      <c r="I419" s="475"/>
      <c r="J419" s="474"/>
      <c r="K419" s="474"/>
      <c r="L419" s="474"/>
      <c r="M419" s="474"/>
      <c r="N419" s="510"/>
      <c r="O419" s="474"/>
      <c r="P419" s="475"/>
    </row>
    <row r="420" spans="3:16" x14ac:dyDescent="0.2">
      <c r="C420" s="473"/>
      <c r="D420" s="474"/>
      <c r="E420" s="474"/>
      <c r="F420" s="474"/>
      <c r="G420" s="474"/>
      <c r="H420" s="474"/>
      <c r="I420" s="475"/>
      <c r="J420" s="474"/>
      <c r="K420" s="474"/>
      <c r="L420" s="474"/>
      <c r="M420" s="474"/>
      <c r="N420" s="510"/>
      <c r="O420" s="474"/>
      <c r="P420" s="475"/>
    </row>
    <row r="421" spans="3:16" x14ac:dyDescent="0.2">
      <c r="C421" s="473"/>
      <c r="D421" s="474"/>
      <c r="E421" s="474"/>
      <c r="F421" s="474"/>
      <c r="G421" s="474"/>
      <c r="H421" s="474"/>
      <c r="I421" s="475"/>
      <c r="J421" s="474"/>
      <c r="K421" s="474"/>
      <c r="L421" s="474"/>
      <c r="M421" s="474"/>
      <c r="N421" s="510"/>
      <c r="O421" s="474"/>
      <c r="P421" s="475"/>
    </row>
    <row r="422" spans="3:16" x14ac:dyDescent="0.2">
      <c r="C422" s="473"/>
      <c r="D422" s="474"/>
      <c r="E422" s="474"/>
      <c r="F422" s="474"/>
      <c r="G422" s="474"/>
      <c r="H422" s="474"/>
      <c r="I422" s="475"/>
      <c r="J422" s="474"/>
      <c r="K422" s="474"/>
      <c r="L422" s="474"/>
      <c r="M422" s="474"/>
      <c r="N422" s="510"/>
      <c r="O422" s="474"/>
      <c r="P422" s="475"/>
    </row>
    <row r="423" spans="3:16" x14ac:dyDescent="0.2">
      <c r="C423" s="473"/>
      <c r="D423" s="474"/>
      <c r="E423" s="474"/>
      <c r="F423" s="474"/>
      <c r="G423" s="474"/>
      <c r="H423" s="474"/>
      <c r="I423" s="475"/>
      <c r="J423" s="474"/>
      <c r="K423" s="474"/>
      <c r="L423" s="474"/>
      <c r="M423" s="474"/>
      <c r="N423" s="510"/>
      <c r="O423" s="474"/>
      <c r="P423" s="475"/>
    </row>
    <row r="424" spans="3:16" x14ac:dyDescent="0.2">
      <c r="C424" s="473"/>
      <c r="D424" s="474"/>
      <c r="E424" s="474"/>
      <c r="F424" s="474"/>
      <c r="G424" s="474"/>
      <c r="H424" s="474"/>
      <c r="I424" s="475"/>
      <c r="J424" s="474"/>
      <c r="K424" s="474"/>
      <c r="L424" s="474"/>
      <c r="M424" s="474"/>
      <c r="N424" s="510"/>
      <c r="O424" s="474"/>
      <c r="P424" s="475"/>
    </row>
    <row r="425" spans="3:16" x14ac:dyDescent="0.2">
      <c r="C425" s="473"/>
      <c r="D425" s="474"/>
      <c r="E425" s="474"/>
      <c r="F425" s="474"/>
      <c r="G425" s="474"/>
      <c r="H425" s="474"/>
      <c r="I425" s="475"/>
      <c r="J425" s="474"/>
      <c r="K425" s="474"/>
      <c r="L425" s="474"/>
      <c r="M425" s="474"/>
      <c r="N425" s="510"/>
      <c r="O425" s="474"/>
      <c r="P425" s="475"/>
    </row>
    <row r="426" spans="3:16" x14ac:dyDescent="0.2">
      <c r="C426" s="473"/>
      <c r="D426" s="474"/>
      <c r="E426" s="474"/>
      <c r="F426" s="474"/>
      <c r="G426" s="474"/>
      <c r="H426" s="474"/>
      <c r="I426" s="475"/>
      <c r="J426" s="474"/>
      <c r="K426" s="474"/>
      <c r="L426" s="474"/>
      <c r="M426" s="474"/>
      <c r="N426" s="510"/>
      <c r="O426" s="474"/>
      <c r="P426" s="475"/>
    </row>
    <row r="427" spans="3:16" x14ac:dyDescent="0.2">
      <c r="C427" s="473"/>
      <c r="D427" s="474"/>
      <c r="E427" s="474"/>
      <c r="F427" s="474"/>
      <c r="G427" s="474"/>
      <c r="H427" s="474"/>
      <c r="I427" s="475"/>
      <c r="J427" s="474"/>
      <c r="K427" s="474"/>
      <c r="L427" s="474"/>
      <c r="M427" s="474"/>
      <c r="N427" s="510"/>
      <c r="O427" s="474"/>
      <c r="P427" s="475"/>
    </row>
    <row r="428" spans="3:16" x14ac:dyDescent="0.2">
      <c r="C428" s="473"/>
      <c r="D428" s="474"/>
      <c r="E428" s="474"/>
      <c r="F428" s="474"/>
      <c r="G428" s="474"/>
      <c r="H428" s="474"/>
      <c r="I428" s="475"/>
      <c r="J428" s="474"/>
      <c r="K428" s="474"/>
      <c r="L428" s="474"/>
      <c r="M428" s="474"/>
      <c r="N428" s="510"/>
      <c r="O428" s="474"/>
      <c r="P428" s="475"/>
    </row>
    <row r="429" spans="3:16" x14ac:dyDescent="0.2">
      <c r="C429" s="473"/>
      <c r="D429" s="474"/>
      <c r="E429" s="474"/>
      <c r="F429" s="474"/>
      <c r="G429" s="474"/>
      <c r="H429" s="474"/>
      <c r="I429" s="475"/>
      <c r="J429" s="474"/>
      <c r="K429" s="474"/>
      <c r="L429" s="474"/>
      <c r="M429" s="474"/>
      <c r="N429" s="510"/>
      <c r="O429" s="474"/>
      <c r="P429" s="475"/>
    </row>
    <row r="430" spans="3:16" x14ac:dyDescent="0.2">
      <c r="C430" s="473"/>
      <c r="D430" s="474"/>
      <c r="E430" s="474"/>
      <c r="F430" s="474"/>
      <c r="G430" s="474"/>
      <c r="H430" s="474"/>
      <c r="I430" s="475"/>
      <c r="J430" s="474"/>
      <c r="K430" s="474"/>
      <c r="L430" s="474"/>
      <c r="M430" s="474"/>
      <c r="N430" s="510"/>
      <c r="O430" s="474"/>
      <c r="P430" s="475"/>
    </row>
    <row r="431" spans="3:16" x14ac:dyDescent="0.2">
      <c r="C431" s="473"/>
      <c r="D431" s="474"/>
      <c r="E431" s="474"/>
      <c r="F431" s="474"/>
      <c r="G431" s="474"/>
      <c r="H431" s="474"/>
      <c r="I431" s="475"/>
      <c r="J431" s="474"/>
      <c r="K431" s="474"/>
      <c r="L431" s="474"/>
      <c r="M431" s="474"/>
      <c r="N431" s="510"/>
      <c r="O431" s="474"/>
      <c r="P431" s="475"/>
    </row>
    <row r="432" spans="3:16" x14ac:dyDescent="0.2">
      <c r="C432" s="473"/>
      <c r="D432" s="474"/>
      <c r="E432" s="474"/>
      <c r="F432" s="474"/>
      <c r="G432" s="474"/>
      <c r="H432" s="474"/>
      <c r="I432" s="475"/>
      <c r="J432" s="474"/>
      <c r="K432" s="474"/>
      <c r="L432" s="474"/>
      <c r="M432" s="474"/>
      <c r="N432" s="510"/>
      <c r="O432" s="474"/>
      <c r="P432" s="475"/>
    </row>
    <row r="433" spans="3:16" x14ac:dyDescent="0.2">
      <c r="C433" s="473"/>
      <c r="D433" s="474"/>
      <c r="E433" s="474"/>
      <c r="F433" s="474"/>
      <c r="G433" s="474"/>
      <c r="H433" s="474"/>
      <c r="I433" s="475"/>
      <c r="J433" s="474"/>
      <c r="K433" s="474"/>
      <c r="L433" s="474"/>
      <c r="M433" s="474"/>
      <c r="N433" s="510"/>
      <c r="O433" s="474"/>
      <c r="P433" s="475"/>
    </row>
    <row r="434" spans="3:16" x14ac:dyDescent="0.2">
      <c r="C434" s="473"/>
      <c r="D434" s="474"/>
      <c r="E434" s="474"/>
      <c r="F434" s="474"/>
      <c r="G434" s="474"/>
      <c r="H434" s="474"/>
      <c r="I434" s="475"/>
      <c r="J434" s="474"/>
      <c r="K434" s="474"/>
      <c r="L434" s="474"/>
      <c r="M434" s="474"/>
      <c r="N434" s="510"/>
      <c r="O434" s="474"/>
      <c r="P434" s="475"/>
    </row>
    <row r="435" spans="3:16" x14ac:dyDescent="0.2">
      <c r="C435" s="473"/>
      <c r="D435" s="474"/>
      <c r="E435" s="474"/>
      <c r="F435" s="474"/>
      <c r="G435" s="474"/>
      <c r="H435" s="474"/>
      <c r="I435" s="475"/>
      <c r="J435" s="474"/>
      <c r="K435" s="474"/>
      <c r="L435" s="474"/>
      <c r="M435" s="474"/>
      <c r="N435" s="510"/>
      <c r="O435" s="474"/>
      <c r="P435" s="475"/>
    </row>
    <row r="436" spans="3:16" x14ac:dyDescent="0.2">
      <c r="C436" s="473"/>
      <c r="D436" s="474"/>
      <c r="E436" s="474"/>
      <c r="F436" s="474"/>
      <c r="G436" s="474"/>
      <c r="H436" s="474"/>
      <c r="I436" s="475"/>
      <c r="J436" s="474"/>
      <c r="K436" s="474"/>
      <c r="L436" s="474"/>
      <c r="M436" s="474"/>
      <c r="N436" s="510"/>
      <c r="O436" s="474"/>
      <c r="P436" s="475"/>
    </row>
    <row r="437" spans="3:16" x14ac:dyDescent="0.2">
      <c r="C437" s="473"/>
      <c r="D437" s="474"/>
      <c r="E437" s="474"/>
      <c r="F437" s="474"/>
      <c r="G437" s="474"/>
      <c r="H437" s="474"/>
      <c r="I437" s="475"/>
      <c r="J437" s="474"/>
      <c r="K437" s="474"/>
      <c r="L437" s="474"/>
      <c r="M437" s="474"/>
      <c r="N437" s="510"/>
      <c r="O437" s="474"/>
      <c r="P437" s="475"/>
    </row>
    <row r="438" spans="3:16" x14ac:dyDescent="0.2">
      <c r="C438" s="473"/>
      <c r="D438" s="474"/>
      <c r="E438" s="474"/>
      <c r="F438" s="474"/>
      <c r="G438" s="474"/>
      <c r="H438" s="474"/>
      <c r="I438" s="475"/>
      <c r="J438" s="474"/>
      <c r="K438" s="474"/>
      <c r="L438" s="474"/>
      <c r="M438" s="474"/>
      <c r="N438" s="510"/>
      <c r="O438" s="474"/>
      <c r="P438" s="475"/>
    </row>
    <row r="439" spans="3:16" x14ac:dyDescent="0.2">
      <c r="C439" s="473"/>
      <c r="D439" s="474"/>
      <c r="E439" s="474"/>
      <c r="F439" s="474"/>
      <c r="G439" s="474"/>
      <c r="H439" s="474"/>
      <c r="I439" s="475"/>
      <c r="J439" s="474"/>
      <c r="K439" s="474"/>
      <c r="L439" s="474"/>
      <c r="M439" s="474"/>
      <c r="N439" s="510"/>
      <c r="O439" s="474"/>
      <c r="P439" s="475"/>
    </row>
    <row r="440" spans="3:16" x14ac:dyDescent="0.2">
      <c r="C440" s="473"/>
      <c r="D440" s="474"/>
      <c r="E440" s="474"/>
      <c r="F440" s="474"/>
      <c r="G440" s="474"/>
      <c r="H440" s="474"/>
      <c r="I440" s="475"/>
      <c r="J440" s="474"/>
      <c r="K440" s="474"/>
      <c r="L440" s="474"/>
      <c r="M440" s="474"/>
      <c r="N440" s="510"/>
      <c r="O440" s="474"/>
      <c r="P440" s="475"/>
    </row>
    <row r="441" spans="3:16" x14ac:dyDescent="0.2">
      <c r="C441" s="473"/>
      <c r="D441" s="474"/>
      <c r="E441" s="474"/>
      <c r="F441" s="474"/>
      <c r="G441" s="474"/>
      <c r="H441" s="474"/>
      <c r="I441" s="475"/>
      <c r="J441" s="474"/>
      <c r="K441" s="474"/>
      <c r="L441" s="474"/>
      <c r="M441" s="474"/>
      <c r="N441" s="510"/>
      <c r="O441" s="474"/>
      <c r="P441" s="475"/>
    </row>
    <row r="442" spans="3:16" x14ac:dyDescent="0.2">
      <c r="C442" s="473"/>
      <c r="D442" s="474"/>
      <c r="E442" s="474"/>
      <c r="F442" s="474"/>
      <c r="G442" s="474"/>
      <c r="H442" s="474"/>
      <c r="I442" s="475"/>
      <c r="J442" s="474"/>
      <c r="K442" s="474"/>
      <c r="L442" s="474"/>
      <c r="M442" s="474"/>
      <c r="N442" s="510"/>
      <c r="O442" s="474"/>
      <c r="P442" s="475"/>
    </row>
    <row r="443" spans="3:16" x14ac:dyDescent="0.2">
      <c r="C443" s="473"/>
      <c r="D443" s="474"/>
      <c r="E443" s="474"/>
      <c r="F443" s="474"/>
      <c r="G443" s="474"/>
      <c r="H443" s="474"/>
      <c r="I443" s="475"/>
      <c r="J443" s="474"/>
      <c r="K443" s="474"/>
      <c r="L443" s="474"/>
      <c r="M443" s="474"/>
      <c r="N443" s="510"/>
      <c r="O443" s="474"/>
      <c r="P443" s="475"/>
    </row>
    <row r="444" spans="3:16" x14ac:dyDescent="0.2">
      <c r="C444" s="473"/>
      <c r="D444" s="474"/>
      <c r="E444" s="474"/>
      <c r="F444" s="474"/>
      <c r="G444" s="474"/>
      <c r="H444" s="474"/>
      <c r="I444" s="475"/>
      <c r="J444" s="474"/>
      <c r="K444" s="474"/>
      <c r="L444" s="474"/>
      <c r="M444" s="474"/>
      <c r="N444" s="510"/>
      <c r="O444" s="474"/>
      <c r="P444" s="475"/>
    </row>
  </sheetData>
  <mergeCells count="17">
    <mergeCell ref="I4:N4"/>
    <mergeCell ref="R4:R5"/>
    <mergeCell ref="S4:S5"/>
    <mergeCell ref="T4:T5"/>
    <mergeCell ref="A2:Q2"/>
    <mergeCell ref="P4:Q4"/>
    <mergeCell ref="A4:A5"/>
    <mergeCell ref="B4:C5"/>
    <mergeCell ref="D4:D5"/>
    <mergeCell ref="E4:F4"/>
    <mergeCell ref="G4:G5"/>
    <mergeCell ref="H4:H5"/>
    <mergeCell ref="B6:C6"/>
    <mergeCell ref="A7:Q7"/>
    <mergeCell ref="B8:D8"/>
    <mergeCell ref="B11:D11"/>
    <mergeCell ref="B14:E14"/>
  </mergeCells>
  <pageMargins left="0.69930555555555596" right="0.69930555555555596" top="0.75" bottom="0.75" header="0.3" footer="0.3"/>
  <pageSetup paperSize="5"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3"/>
  <sheetViews>
    <sheetView workbookViewId="0">
      <selection activeCell="A2" sqref="A2:D8"/>
    </sheetView>
  </sheetViews>
  <sheetFormatPr defaultColWidth="9.28515625" defaultRowHeight="15" x14ac:dyDescent="0.25"/>
  <cols>
    <col min="1" max="2" width="8.5703125" customWidth="1"/>
    <col min="3" max="4" width="8.5703125" style="4" customWidth="1"/>
    <col min="5" max="5" width="3.7109375" customWidth="1"/>
    <col min="13" max="13" width="9.28515625" style="4"/>
    <col min="14" max="14" width="48.5703125" customWidth="1"/>
    <col min="15" max="15" width="5.7109375" customWidth="1"/>
    <col min="16" max="16" width="9.28515625" style="27"/>
  </cols>
  <sheetData>
    <row r="1" spans="1:16" ht="18.75" x14ac:dyDescent="0.3">
      <c r="B1" s="1"/>
      <c r="F1" s="164"/>
    </row>
    <row r="2" spans="1:16" x14ac:dyDescent="0.25">
      <c r="A2" s="662" t="s">
        <v>0</v>
      </c>
      <c r="B2" s="187" t="s">
        <v>638</v>
      </c>
      <c r="C2" s="188" t="s">
        <v>904</v>
      </c>
      <c r="D2" s="189" t="s">
        <v>905</v>
      </c>
      <c r="N2" s="2"/>
      <c r="O2" s="2"/>
    </row>
    <row r="3" spans="1:16" x14ac:dyDescent="0.25">
      <c r="A3" s="190">
        <v>1</v>
      </c>
      <c r="B3" s="191" t="s">
        <v>639</v>
      </c>
      <c r="C3" s="185">
        <v>10</v>
      </c>
      <c r="D3" s="807">
        <f>'L2. MANAJEMEN 19'!H26</f>
        <v>9.4117647058823533</v>
      </c>
      <c r="M3" s="3"/>
      <c r="O3" s="87"/>
      <c r="P3" s="86"/>
    </row>
    <row r="4" spans="1:16" x14ac:dyDescent="0.25">
      <c r="A4" s="190">
        <v>2</v>
      </c>
      <c r="B4" s="6" t="s">
        <v>641</v>
      </c>
      <c r="C4" s="185">
        <v>10</v>
      </c>
      <c r="D4" s="808">
        <f>'L2. MANAJEMEN 19'!H34</f>
        <v>9.1999999999999993</v>
      </c>
      <c r="M4" s="3"/>
      <c r="O4" s="87"/>
      <c r="P4" s="86"/>
    </row>
    <row r="5" spans="1:16" x14ac:dyDescent="0.25">
      <c r="A5" s="190">
        <v>3</v>
      </c>
      <c r="B5" s="6" t="s">
        <v>642</v>
      </c>
      <c r="C5" s="185">
        <v>10</v>
      </c>
      <c r="D5" s="808">
        <f>'L2. MANAJEMEN 19'!H41</f>
        <v>10</v>
      </c>
      <c r="M5" s="3"/>
      <c r="O5" s="87"/>
      <c r="P5" s="86"/>
    </row>
    <row r="6" spans="1:16" x14ac:dyDescent="0.25">
      <c r="A6" s="190">
        <v>4</v>
      </c>
      <c r="B6" s="6" t="s">
        <v>643</v>
      </c>
      <c r="C6" s="185">
        <v>10</v>
      </c>
      <c r="D6" s="808">
        <f>'L2. MANAJEMEN 19'!H47</f>
        <v>10</v>
      </c>
      <c r="M6" s="3"/>
      <c r="O6" s="87"/>
      <c r="P6" s="86"/>
    </row>
    <row r="7" spans="1:16" x14ac:dyDescent="0.25">
      <c r="A7" s="190">
        <v>5</v>
      </c>
      <c r="B7" s="192" t="s">
        <v>903</v>
      </c>
      <c r="C7" s="185">
        <v>10</v>
      </c>
      <c r="D7" s="809">
        <f>'L2. MANAJEMEN 19'!H53</f>
        <v>9.6666666666666661</v>
      </c>
      <c r="M7" s="3"/>
      <c r="O7" s="87"/>
      <c r="P7" s="86"/>
    </row>
    <row r="8" spans="1:16" ht="24" customHeight="1" x14ac:dyDescent="0.25">
      <c r="A8" s="190">
        <v>6</v>
      </c>
      <c r="B8" s="192" t="s">
        <v>644</v>
      </c>
      <c r="C8" s="185">
        <v>10</v>
      </c>
      <c r="D8" s="809">
        <f>'L2. MANAJEMEN 19'!H61</f>
        <v>10</v>
      </c>
      <c r="M8" s="3"/>
      <c r="O8" s="87"/>
      <c r="P8" s="86"/>
    </row>
    <row r="10" spans="1:16" x14ac:dyDescent="0.25">
      <c r="N10" s="2"/>
    </row>
    <row r="11" spans="1:16" x14ac:dyDescent="0.25">
      <c r="N11" s="158"/>
      <c r="O11" s="87"/>
    </row>
    <row r="12" spans="1:16" x14ac:dyDescent="0.25">
      <c r="N12" s="158"/>
      <c r="O12" s="87"/>
    </row>
    <row r="13" spans="1:16" x14ac:dyDescent="0.25">
      <c r="N13" s="2"/>
      <c r="O13" s="2"/>
    </row>
    <row r="21" spans="13:25" x14ac:dyDescent="0.25">
      <c r="N21" s="2"/>
      <c r="O21" s="2"/>
    </row>
    <row r="22" spans="13:25" x14ac:dyDescent="0.25">
      <c r="M22" s="3"/>
      <c r="N22" s="155"/>
      <c r="O22">
        <v>10</v>
      </c>
      <c r="P22" s="27">
        <f>'L2. MANAJEMEN 19'!H26</f>
        <v>9.4117647058823533</v>
      </c>
    </row>
    <row r="23" spans="13:25" x14ac:dyDescent="0.25">
      <c r="M23" s="3"/>
      <c r="N23" s="156"/>
      <c r="O23">
        <v>10</v>
      </c>
      <c r="P23" s="28">
        <f>'L2. MANAJEMEN 19'!H34</f>
        <v>9.1999999999999993</v>
      </c>
      <c r="Q23" s="24"/>
    </row>
    <row r="24" spans="13:25" x14ac:dyDescent="0.25">
      <c r="M24" s="3"/>
      <c r="N24" s="156"/>
      <c r="O24">
        <v>10</v>
      </c>
      <c r="P24" s="28">
        <f>'L2. MANAJEMEN 19'!H41</f>
        <v>10</v>
      </c>
      <c r="Q24" s="24"/>
    </row>
    <row r="25" spans="13:25" x14ac:dyDescent="0.25">
      <c r="M25" s="3"/>
      <c r="N25" s="156"/>
      <c r="O25">
        <v>10</v>
      </c>
      <c r="P25" s="28">
        <f>'L2. MANAJEMEN 19'!H47</f>
        <v>10</v>
      </c>
      <c r="Q25" s="24"/>
    </row>
    <row r="26" spans="13:25" x14ac:dyDescent="0.25">
      <c r="M26" s="3"/>
      <c r="N26" s="157"/>
      <c r="O26">
        <v>10</v>
      </c>
      <c r="P26" s="29">
        <f>'L2. MANAJEMEN 19'!H53</f>
        <v>9.6666666666666661</v>
      </c>
      <c r="Q26" s="25"/>
    </row>
    <row r="27" spans="13:25" x14ac:dyDescent="0.25">
      <c r="M27" s="3"/>
      <c r="N27" s="157"/>
      <c r="O27">
        <v>10</v>
      </c>
      <c r="P27" s="29">
        <f>'L2. MANAJEMEN 19'!H61</f>
        <v>10</v>
      </c>
      <c r="Q27" s="25"/>
      <c r="R27" s="25"/>
      <c r="S27" s="25"/>
      <c r="T27" s="25"/>
      <c r="U27" s="25"/>
      <c r="V27" s="25"/>
      <c r="W27" s="25"/>
      <c r="X27" s="25"/>
      <c r="Y27" s="25"/>
    </row>
    <row r="31" spans="13:25" x14ac:dyDescent="0.25">
      <c r="N31" s="26"/>
      <c r="O31" s="26"/>
    </row>
    <row r="32" spans="13:25" x14ac:dyDescent="0.25">
      <c r="N32" s="7"/>
      <c r="O32" s="26"/>
    </row>
    <row r="33" spans="3:14" customFormat="1" x14ac:dyDescent="0.25">
      <c r="C33" s="4"/>
      <c r="D33" s="4"/>
      <c r="M33" s="4"/>
      <c r="N33" s="164"/>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33"/>
  <sheetViews>
    <sheetView topLeftCell="E1" workbookViewId="0">
      <selection activeCell="L16" sqref="L16"/>
    </sheetView>
  </sheetViews>
  <sheetFormatPr defaultColWidth="9.28515625" defaultRowHeight="15" x14ac:dyDescent="0.25"/>
  <cols>
    <col min="6" max="6" width="35.28515625" bestFit="1" customWidth="1"/>
    <col min="7" max="7" width="10.5703125" customWidth="1"/>
    <col min="8" max="8" width="14" bestFit="1" customWidth="1"/>
    <col min="13" max="13" width="9.28515625" style="4"/>
    <col min="14" max="14" width="48.5703125" customWidth="1"/>
    <col min="15" max="15" width="5.7109375" customWidth="1"/>
    <col min="16" max="16" width="9.28515625" style="27"/>
  </cols>
  <sheetData>
    <row r="1" spans="2:16" ht="18.75" x14ac:dyDescent="0.3">
      <c r="B1" s="1" t="s">
        <v>631</v>
      </c>
      <c r="F1" s="164"/>
    </row>
    <row r="2" spans="2:16" ht="18.75" x14ac:dyDescent="0.3">
      <c r="B2" s="1" t="s">
        <v>632</v>
      </c>
      <c r="E2" s="814" t="s">
        <v>1184</v>
      </c>
      <c r="F2" s="814" t="s">
        <v>629</v>
      </c>
      <c r="G2" s="814" t="s">
        <v>1201</v>
      </c>
      <c r="H2" s="815" t="s">
        <v>1223</v>
      </c>
      <c r="N2" s="2"/>
      <c r="O2" s="2"/>
    </row>
    <row r="3" spans="2:16" ht="18.75" x14ac:dyDescent="0.3">
      <c r="B3" s="1" t="s">
        <v>633</v>
      </c>
      <c r="E3" s="816">
        <v>1</v>
      </c>
      <c r="F3" s="813" t="s">
        <v>634</v>
      </c>
      <c r="G3" s="817">
        <v>1</v>
      </c>
      <c r="H3" s="818">
        <f>ESENSIAL!M7</f>
        <v>1.1331666666666667</v>
      </c>
      <c r="M3" s="3"/>
      <c r="O3" s="87"/>
      <c r="P3" s="86"/>
    </row>
    <row r="4" spans="2:16" x14ac:dyDescent="0.25">
      <c r="E4" s="816">
        <v>2</v>
      </c>
      <c r="F4" s="813" t="s">
        <v>635</v>
      </c>
      <c r="G4" s="817">
        <v>1</v>
      </c>
      <c r="H4" s="818">
        <f>ESENSIAL!M28</f>
        <v>0.9325</v>
      </c>
      <c r="M4" s="3"/>
      <c r="O4" s="87"/>
      <c r="P4" s="86"/>
    </row>
    <row r="5" spans="2:16" x14ac:dyDescent="0.25">
      <c r="E5" s="816">
        <v>3</v>
      </c>
      <c r="F5" s="813" t="s">
        <v>913</v>
      </c>
      <c r="G5" s="817">
        <v>1</v>
      </c>
      <c r="H5" s="818">
        <f>ESENSIAL!M51</f>
        <v>0.72423263856818865</v>
      </c>
      <c r="M5" s="3"/>
      <c r="O5" s="87"/>
      <c r="P5" s="86"/>
    </row>
    <row r="6" spans="2:16" x14ac:dyDescent="0.25">
      <c r="E6" s="816">
        <v>4</v>
      </c>
      <c r="F6" s="813" t="s">
        <v>914</v>
      </c>
      <c r="G6" s="817">
        <v>1</v>
      </c>
      <c r="H6" s="818">
        <f>ESENSIAL!M111</f>
        <v>0.86394791666666659</v>
      </c>
      <c r="M6" s="3"/>
      <c r="O6" s="87"/>
      <c r="P6" s="86"/>
    </row>
    <row r="7" spans="2:16" x14ac:dyDescent="0.25">
      <c r="E7" s="816">
        <v>5</v>
      </c>
      <c r="F7" s="813" t="s">
        <v>1185</v>
      </c>
      <c r="G7" s="817">
        <v>1</v>
      </c>
      <c r="H7" s="818">
        <f>ESENSIAL!M137</f>
        <v>0.92389944228318932</v>
      </c>
      <c r="M7" s="3"/>
      <c r="O7" s="87"/>
      <c r="P7" s="86"/>
    </row>
    <row r="8" spans="2:16" x14ac:dyDescent="0.25">
      <c r="E8" s="816">
        <v>6</v>
      </c>
      <c r="F8" s="813" t="s">
        <v>636</v>
      </c>
      <c r="G8" s="817">
        <v>1</v>
      </c>
      <c r="H8" s="818">
        <f>ESENSIAL!M152</f>
        <v>1.0325</v>
      </c>
      <c r="M8" s="3"/>
      <c r="O8" s="87"/>
      <c r="P8" s="86"/>
    </row>
    <row r="10" spans="2:16" x14ac:dyDescent="0.25">
      <c r="N10" s="2"/>
    </row>
    <row r="11" spans="2:16" x14ac:dyDescent="0.25">
      <c r="N11" s="158"/>
      <c r="O11" s="87"/>
    </row>
    <row r="12" spans="2:16" x14ac:dyDescent="0.25">
      <c r="N12" s="158"/>
      <c r="O12" s="87"/>
    </row>
    <row r="13" spans="2:16" x14ac:dyDescent="0.25">
      <c r="N13" s="2"/>
      <c r="O13" s="2"/>
    </row>
    <row r="21" spans="13:25" x14ac:dyDescent="0.25">
      <c r="N21" s="2"/>
      <c r="O21" s="2"/>
    </row>
    <row r="22" spans="13:25" x14ac:dyDescent="0.25">
      <c r="M22" s="3"/>
      <c r="N22" s="155"/>
    </row>
    <row r="23" spans="13:25" x14ac:dyDescent="0.25">
      <c r="M23" s="3"/>
      <c r="N23" s="156"/>
      <c r="P23" s="28"/>
      <c r="Q23" s="24"/>
    </row>
    <row r="24" spans="13:25" x14ac:dyDescent="0.25">
      <c r="M24" s="3"/>
      <c r="N24" s="156"/>
      <c r="P24" s="28"/>
      <c r="Q24" s="24"/>
    </row>
    <row r="25" spans="13:25" x14ac:dyDescent="0.25">
      <c r="M25" s="3"/>
      <c r="N25" s="156"/>
      <c r="P25" s="28"/>
      <c r="Q25" s="24"/>
    </row>
    <row r="26" spans="13:25" x14ac:dyDescent="0.25">
      <c r="M26" s="3"/>
      <c r="N26" s="157"/>
      <c r="P26" s="29"/>
      <c r="Q26" s="25"/>
    </row>
    <row r="27" spans="13:25" x14ac:dyDescent="0.25">
      <c r="M27" s="3"/>
      <c r="N27" s="157"/>
      <c r="P27" s="29"/>
      <c r="Q27" s="25"/>
      <c r="R27" s="25"/>
      <c r="S27" s="25"/>
      <c r="T27" s="25"/>
      <c r="U27" s="25"/>
      <c r="V27" s="25"/>
      <c r="W27" s="25"/>
      <c r="X27" s="25"/>
      <c r="Y27" s="25"/>
    </row>
    <row r="31" spans="13:25" x14ac:dyDescent="0.25">
      <c r="N31" s="26"/>
      <c r="O31" s="26"/>
    </row>
    <row r="32" spans="13:25" x14ac:dyDescent="0.25">
      <c r="N32" s="7"/>
      <c r="O32" s="26"/>
    </row>
    <row r="33" spans="13:14" customFormat="1" x14ac:dyDescent="0.25">
      <c r="M33" s="4"/>
      <c r="N33" s="164"/>
    </row>
  </sheetData>
  <pageMargins left="0.69930555555555596" right="0.69930555555555596"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5"/>
  <sheetViews>
    <sheetView workbookViewId="0">
      <selection activeCell="A2" sqref="A2:D5"/>
    </sheetView>
  </sheetViews>
  <sheetFormatPr defaultRowHeight="15" x14ac:dyDescent="0.25"/>
  <cols>
    <col min="1" max="1" width="6.7109375" customWidth="1"/>
    <col min="2" max="2" width="33.5703125" customWidth="1"/>
    <col min="3" max="4" width="9.140625" style="4"/>
  </cols>
  <sheetData>
    <row r="2" spans="1:4" s="602" customFormat="1" x14ac:dyDescent="0.25">
      <c r="A2" s="188" t="s">
        <v>1184</v>
      </c>
      <c r="B2" s="664" t="s">
        <v>640</v>
      </c>
      <c r="C2" s="188" t="s">
        <v>904</v>
      </c>
      <c r="D2" s="188" t="s">
        <v>906</v>
      </c>
    </row>
    <row r="3" spans="1:4" x14ac:dyDescent="0.25">
      <c r="A3" s="186">
        <v>1</v>
      </c>
      <c r="B3" s="193" t="s">
        <v>273</v>
      </c>
      <c r="C3" s="796">
        <v>1</v>
      </c>
      <c r="D3" s="810">
        <f>'mutu pelayanan'!L7</f>
        <v>0.98499999999999999</v>
      </c>
    </row>
    <row r="4" spans="1:4" x14ac:dyDescent="0.25">
      <c r="A4" s="186">
        <v>2</v>
      </c>
      <c r="B4" s="194" t="s">
        <v>896</v>
      </c>
      <c r="C4" s="796">
        <v>1</v>
      </c>
      <c r="D4" s="811">
        <f>'mutu pelayanan'!L21</f>
        <v>0.95907220979138164</v>
      </c>
    </row>
    <row r="5" spans="1:4" x14ac:dyDescent="0.25">
      <c r="A5" s="186">
        <v>3</v>
      </c>
      <c r="B5" s="195" t="s">
        <v>895</v>
      </c>
      <c r="C5" s="796">
        <v>1</v>
      </c>
      <c r="D5" s="811">
        <f>'mutu pelayanan'!L63</f>
        <v>0.93599142738243868</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5"/>
  <sheetViews>
    <sheetView workbookViewId="0">
      <selection activeCell="B32" sqref="B32"/>
    </sheetView>
  </sheetViews>
  <sheetFormatPr defaultRowHeight="15" x14ac:dyDescent="0.25"/>
  <cols>
    <col min="2" max="2" width="47.28515625" customWidth="1"/>
  </cols>
  <sheetData>
    <row r="2" spans="1:4" x14ac:dyDescent="0.25">
      <c r="A2" s="665" t="s">
        <v>1184</v>
      </c>
      <c r="B2" s="663" t="s">
        <v>637</v>
      </c>
      <c r="C2" s="666" t="s">
        <v>904</v>
      </c>
      <c r="D2" s="666" t="s">
        <v>905</v>
      </c>
    </row>
    <row r="3" spans="1:4" ht="15" customHeight="1" x14ac:dyDescent="0.25">
      <c r="A3" s="190">
        <v>1</v>
      </c>
      <c r="B3" s="812" t="s">
        <v>917</v>
      </c>
      <c r="C3" s="613">
        <v>1</v>
      </c>
      <c r="D3" s="667">
        <f>PENGEMBANGAN!Q8</f>
        <v>1</v>
      </c>
    </row>
    <row r="4" spans="1:4" x14ac:dyDescent="0.25">
      <c r="A4" s="190">
        <v>2</v>
      </c>
      <c r="B4" s="812" t="s">
        <v>918</v>
      </c>
      <c r="C4" s="613">
        <v>1</v>
      </c>
      <c r="D4" s="667">
        <f>PENGEMBANGAN!Q11</f>
        <v>0.78700000000000003</v>
      </c>
    </row>
    <row r="5" spans="1:4" x14ac:dyDescent="0.25">
      <c r="A5" s="190">
        <v>3</v>
      </c>
      <c r="B5" s="812" t="s">
        <v>919</v>
      </c>
      <c r="C5" s="613">
        <v>1</v>
      </c>
      <c r="D5" s="667">
        <f>PENGEMBANGAN!Q15</f>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L2. MANAJEMEN 19</vt:lpstr>
      <vt:lpstr>mutu pelayanan</vt:lpstr>
      <vt:lpstr>UKP</vt:lpstr>
      <vt:lpstr>ESENSIAL</vt:lpstr>
      <vt:lpstr>PENGEMBANGAN</vt:lpstr>
      <vt:lpstr> Chart manajemen</vt:lpstr>
      <vt:lpstr>Chart UKM esen</vt:lpstr>
      <vt:lpstr>Chart mutu</vt:lpstr>
      <vt:lpstr>Chart pengembangan</vt:lpstr>
      <vt:lpstr>SPM</vt:lpstr>
      <vt:lpstr>Chart UKP</vt:lpstr>
      <vt:lpstr>analisis capaian SPM</vt:lpstr>
      <vt:lpstr>'Chart UKP'!Print_Area</vt:lpstr>
      <vt:lpstr>'L2. MANAJEMEN 19'!Print_Area</vt:lpstr>
      <vt:lpstr>'mutu pelayanan'!Print_Area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andra mawardi</cp:lastModifiedBy>
  <cp:lastPrinted>2024-07-18T03:45:56Z</cp:lastPrinted>
  <dcterms:created xsi:type="dcterms:W3CDTF">2017-03-01T03:22:00Z</dcterms:created>
  <dcterms:modified xsi:type="dcterms:W3CDTF">2025-03-27T04:56:35Z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1033-10.2.0.7646</vt:lpwstr>
  </property>
</Properties>
</file>