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4240" windowHeight="12165"/>
  </bookViews>
  <sheets>
    <sheet name="JUNI 2025" sheetId="9" r:id="rId1"/>
  </sheets>
  <definedNames>
    <definedName name="_xlnm.Print_Area" localSheetId="0">'JUNI 2025'!$A$1:$J$185</definedName>
    <definedName name="_xlnm.Print_Titles" localSheetId="0">'JUNI 2025'!$6:$9</definedName>
  </definedNames>
  <calcPr calcId="144525"/>
</workbook>
</file>

<file path=xl/calcChain.xml><?xml version="1.0" encoding="utf-8"?>
<calcChain xmlns="http://schemas.openxmlformats.org/spreadsheetml/2006/main">
  <c r="G168" i="9" l="1"/>
  <c r="G155" i="9"/>
  <c r="G141" i="9"/>
  <c r="G127" i="9"/>
  <c r="G115" i="9"/>
  <c r="G102" i="9"/>
  <c r="G89" i="9"/>
  <c r="G76" i="9"/>
  <c r="G63" i="9"/>
  <c r="G52" i="9"/>
  <c r="G157" i="9" l="1"/>
  <c r="G129" i="9"/>
  <c r="G106" i="9"/>
  <c r="G91" i="9"/>
  <c r="G65" i="9"/>
  <c r="G55" i="9"/>
  <c r="E11" i="9"/>
  <c r="E43" i="9"/>
  <c r="K37" i="9"/>
  <c r="E47" i="9" l="1"/>
  <c r="I174" i="9"/>
  <c r="H174" i="9"/>
  <c r="J174" i="9" s="1"/>
  <c r="I163" i="9"/>
  <c r="H163" i="9"/>
  <c r="J163" i="9" s="1"/>
  <c r="I162" i="9"/>
  <c r="H162" i="9"/>
  <c r="J162" i="9" s="1"/>
  <c r="I152" i="9"/>
  <c r="H152" i="9"/>
  <c r="J152" i="9" s="1"/>
  <c r="I145" i="9"/>
  <c r="H145" i="9"/>
  <c r="J145" i="9" s="1"/>
  <c r="I114" i="9"/>
  <c r="H114" i="9"/>
  <c r="J114" i="9" s="1"/>
  <c r="I101" i="9"/>
  <c r="H101" i="9"/>
  <c r="J101" i="9" s="1"/>
  <c r="I87" i="9"/>
  <c r="H87" i="9"/>
  <c r="J87" i="9" s="1"/>
  <c r="I88" i="9"/>
  <c r="H88" i="9"/>
  <c r="J88" i="9" s="1"/>
  <c r="K72" i="9"/>
  <c r="I74" i="9"/>
  <c r="H74" i="9"/>
  <c r="J74" i="9" s="1"/>
  <c r="I69" i="9"/>
  <c r="H69" i="9"/>
  <c r="J69" i="9" s="1"/>
  <c r="I58" i="9"/>
  <c r="H58" i="9"/>
  <c r="J58" i="9" s="1"/>
  <c r="F174" i="9" l="1"/>
  <c r="F163" i="9"/>
  <c r="F162" i="9"/>
  <c r="F152" i="9"/>
  <c r="F145" i="9"/>
  <c r="F114" i="9"/>
  <c r="F101" i="9"/>
  <c r="F87" i="9"/>
  <c r="F88" i="9"/>
  <c r="F74" i="9"/>
  <c r="F69" i="9"/>
  <c r="F58" i="9"/>
  <c r="K176" i="9"/>
  <c r="I176" i="9"/>
  <c r="H176" i="9"/>
  <c r="F176" i="9" s="1"/>
  <c r="I175" i="9"/>
  <c r="H175" i="9"/>
  <c r="F175" i="9" s="1"/>
  <c r="I173" i="9"/>
  <c r="H173" i="9"/>
  <c r="F173" i="9" s="1"/>
  <c r="I172" i="9"/>
  <c r="H172" i="9"/>
  <c r="F172" i="9" s="1"/>
  <c r="I171" i="9"/>
  <c r="H171" i="9"/>
  <c r="F171" i="9" s="1"/>
  <c r="I170" i="9"/>
  <c r="H170" i="9"/>
  <c r="F170" i="9" s="1"/>
  <c r="I169" i="9"/>
  <c r="H169" i="9"/>
  <c r="F169" i="9" s="1"/>
  <c r="I168" i="9"/>
  <c r="H168" i="9"/>
  <c r="F168" i="9" s="1"/>
  <c r="I167" i="9"/>
  <c r="H167" i="9"/>
  <c r="F167" i="9" s="1"/>
  <c r="I166" i="9"/>
  <c r="H166" i="9"/>
  <c r="F166" i="9" s="1"/>
  <c r="I165" i="9"/>
  <c r="H165" i="9"/>
  <c r="F165" i="9" s="1"/>
  <c r="K163" i="9"/>
  <c r="I161" i="9"/>
  <c r="H161" i="9"/>
  <c r="J161" i="9" s="1"/>
  <c r="I160" i="9"/>
  <c r="H160" i="9"/>
  <c r="J160" i="9" s="1"/>
  <c r="I159" i="9"/>
  <c r="H159" i="9"/>
  <c r="J159" i="9" s="1"/>
  <c r="I158" i="9"/>
  <c r="H158" i="9"/>
  <c r="J158" i="9" s="1"/>
  <c r="I157" i="9"/>
  <c r="H157" i="9"/>
  <c r="J157" i="9" s="1"/>
  <c r="I156" i="9"/>
  <c r="H156" i="9"/>
  <c r="J156" i="9" s="1"/>
  <c r="I155" i="9"/>
  <c r="H155" i="9"/>
  <c r="J155" i="9" s="1"/>
  <c r="I154" i="9"/>
  <c r="H154" i="9"/>
  <c r="J154" i="9" s="1"/>
  <c r="I153" i="9"/>
  <c r="H153" i="9"/>
  <c r="J153" i="9" s="1"/>
  <c r="I151" i="9"/>
  <c r="H151" i="9"/>
  <c r="J151" i="9" s="1"/>
  <c r="K149" i="9"/>
  <c r="I149" i="9"/>
  <c r="H149" i="9"/>
  <c r="J149" i="9" s="1"/>
  <c r="I148" i="9"/>
  <c r="H148" i="9"/>
  <c r="J148" i="9" s="1"/>
  <c r="I147" i="9"/>
  <c r="H147" i="9"/>
  <c r="J147" i="9" s="1"/>
  <c r="I146" i="9"/>
  <c r="H146" i="9"/>
  <c r="J146" i="9" s="1"/>
  <c r="I144" i="9"/>
  <c r="H144" i="9"/>
  <c r="F144" i="9" s="1"/>
  <c r="I143" i="9"/>
  <c r="H143" i="9"/>
  <c r="F143" i="9" s="1"/>
  <c r="I142" i="9"/>
  <c r="H142" i="9"/>
  <c r="F142" i="9" s="1"/>
  <c r="I141" i="9"/>
  <c r="H141" i="9"/>
  <c r="F141" i="9" s="1"/>
  <c r="I140" i="9"/>
  <c r="H140" i="9"/>
  <c r="F140" i="9" s="1"/>
  <c r="I139" i="9"/>
  <c r="H139" i="9"/>
  <c r="F139" i="9" s="1"/>
  <c r="I138" i="9"/>
  <c r="H138" i="9"/>
  <c r="F138" i="9" s="1"/>
  <c r="K136" i="9"/>
  <c r="I136" i="9"/>
  <c r="H136" i="9"/>
  <c r="J136" i="9" s="1"/>
  <c r="I135" i="9"/>
  <c r="H135" i="9"/>
  <c r="J135" i="9" s="1"/>
  <c r="I134" i="9"/>
  <c r="H134" i="9"/>
  <c r="J134" i="9" s="1"/>
  <c r="I133" i="9"/>
  <c r="H133" i="9"/>
  <c r="J133" i="9" s="1"/>
  <c r="I132" i="9"/>
  <c r="H132" i="9"/>
  <c r="J132" i="9" s="1"/>
  <c r="I131" i="9"/>
  <c r="H131" i="9"/>
  <c r="J131" i="9" s="1"/>
  <c r="I130" i="9"/>
  <c r="H130" i="9"/>
  <c r="J130" i="9" s="1"/>
  <c r="I129" i="9"/>
  <c r="H129" i="9"/>
  <c r="J129" i="9" s="1"/>
  <c r="I128" i="9"/>
  <c r="H128" i="9"/>
  <c r="J128" i="9" s="1"/>
  <c r="I127" i="9"/>
  <c r="H127" i="9"/>
  <c r="J127" i="9" s="1"/>
  <c r="I126" i="9"/>
  <c r="H126" i="9"/>
  <c r="J126" i="9" s="1"/>
  <c r="I125" i="9"/>
  <c r="H125" i="9"/>
  <c r="J125" i="9" s="1"/>
  <c r="K123" i="9"/>
  <c r="I123" i="9"/>
  <c r="H123" i="9"/>
  <c r="F123" i="9" s="1"/>
  <c r="I122" i="9"/>
  <c r="H122" i="9"/>
  <c r="F122" i="9" s="1"/>
  <c r="I121" i="9"/>
  <c r="H121" i="9"/>
  <c r="F121" i="9" s="1"/>
  <c r="I120" i="9"/>
  <c r="H120" i="9"/>
  <c r="F120" i="9" s="1"/>
  <c r="I119" i="9"/>
  <c r="H119" i="9"/>
  <c r="F119" i="9" s="1"/>
  <c r="I118" i="9"/>
  <c r="H118" i="9"/>
  <c r="F118" i="9" s="1"/>
  <c r="I117" i="9"/>
  <c r="H117" i="9"/>
  <c r="F117" i="9" s="1"/>
  <c r="I116" i="9"/>
  <c r="H116" i="9"/>
  <c r="F116" i="9" s="1"/>
  <c r="I115" i="9"/>
  <c r="H115" i="9"/>
  <c r="F115" i="9" s="1"/>
  <c r="I113" i="9"/>
  <c r="H113" i="9"/>
  <c r="F113" i="9" s="1"/>
  <c r="I112" i="9"/>
  <c r="H112" i="9"/>
  <c r="F112" i="9" s="1"/>
  <c r="K110" i="9"/>
  <c r="I110" i="9"/>
  <c r="H110" i="9"/>
  <c r="J110" i="9" s="1"/>
  <c r="I109" i="9"/>
  <c r="H109" i="9"/>
  <c r="J109" i="9" s="1"/>
  <c r="I108" i="9"/>
  <c r="H108" i="9"/>
  <c r="J108" i="9" s="1"/>
  <c r="I107" i="9"/>
  <c r="H107" i="9"/>
  <c r="J107" i="9" s="1"/>
  <c r="I106" i="9"/>
  <c r="H106" i="9"/>
  <c r="J106" i="9" s="1"/>
  <c r="I105" i="9"/>
  <c r="H105" i="9"/>
  <c r="J105" i="9" s="1"/>
  <c r="I104" i="9"/>
  <c r="H104" i="9"/>
  <c r="J104" i="9" s="1"/>
  <c r="I103" i="9"/>
  <c r="H103" i="9"/>
  <c r="J103" i="9" s="1"/>
  <c r="I102" i="9"/>
  <c r="H102" i="9"/>
  <c r="J102" i="9" s="1"/>
  <c r="I100" i="9"/>
  <c r="H100" i="9"/>
  <c r="J100" i="9" s="1"/>
  <c r="I99" i="9"/>
  <c r="H99" i="9"/>
  <c r="J99" i="9" s="1"/>
  <c r="K97" i="9"/>
  <c r="I97" i="9"/>
  <c r="H97" i="9"/>
  <c r="F97" i="9" s="1"/>
  <c r="I96" i="9"/>
  <c r="H96" i="9"/>
  <c r="F96" i="9" s="1"/>
  <c r="I95" i="9"/>
  <c r="H95" i="9"/>
  <c r="F95" i="9" s="1"/>
  <c r="I94" i="9"/>
  <c r="H94" i="9"/>
  <c r="F94" i="9" s="1"/>
  <c r="I93" i="9"/>
  <c r="H93" i="9"/>
  <c r="F93" i="9" s="1"/>
  <c r="I92" i="9"/>
  <c r="H92" i="9"/>
  <c r="F92" i="9" s="1"/>
  <c r="I91" i="9"/>
  <c r="H91" i="9"/>
  <c r="F91" i="9" s="1"/>
  <c r="I90" i="9"/>
  <c r="H90" i="9"/>
  <c r="F90" i="9" s="1"/>
  <c r="I89" i="9"/>
  <c r="H89" i="9"/>
  <c r="F89" i="9" s="1"/>
  <c r="I86" i="9"/>
  <c r="H86" i="9"/>
  <c r="F86" i="9" s="1"/>
  <c r="I85" i="9"/>
  <c r="H85" i="9"/>
  <c r="F85" i="9" s="1"/>
  <c r="K83" i="9"/>
  <c r="I83" i="9"/>
  <c r="H83" i="9"/>
  <c r="J83" i="9" s="1"/>
  <c r="I82" i="9"/>
  <c r="H82" i="9"/>
  <c r="J82" i="9" s="1"/>
  <c r="I81" i="9"/>
  <c r="H81" i="9"/>
  <c r="J81" i="9" s="1"/>
  <c r="I80" i="9"/>
  <c r="H80" i="9"/>
  <c r="J80" i="9" s="1"/>
  <c r="I79" i="9"/>
  <c r="H79" i="9"/>
  <c r="J79" i="9" s="1"/>
  <c r="I78" i="9"/>
  <c r="H78" i="9"/>
  <c r="J78" i="9" s="1"/>
  <c r="I77" i="9"/>
  <c r="H77" i="9"/>
  <c r="J77" i="9" s="1"/>
  <c r="I76" i="9"/>
  <c r="H76" i="9"/>
  <c r="J76" i="9" s="1"/>
  <c r="I75" i="9"/>
  <c r="H75" i="9"/>
  <c r="J75" i="9" s="1"/>
  <c r="I73" i="9"/>
  <c r="H73" i="9"/>
  <c r="J73" i="9" s="1"/>
  <c r="K71" i="9"/>
  <c r="I71" i="9"/>
  <c r="H71" i="9"/>
  <c r="J71" i="9" s="1"/>
  <c r="I70" i="9"/>
  <c r="H70" i="9"/>
  <c r="J70" i="9" s="1"/>
  <c r="I68" i="9"/>
  <c r="H68" i="9"/>
  <c r="J68" i="9" s="1"/>
  <c r="I67" i="9"/>
  <c r="H67" i="9"/>
  <c r="J67" i="9" s="1"/>
  <c r="I66" i="9"/>
  <c r="H66" i="9"/>
  <c r="J66" i="9" s="1"/>
  <c r="I65" i="9"/>
  <c r="H65" i="9"/>
  <c r="J65" i="9" s="1"/>
  <c r="I64" i="9"/>
  <c r="H64" i="9"/>
  <c r="J64" i="9" s="1"/>
  <c r="I63" i="9"/>
  <c r="H63" i="9"/>
  <c r="J63" i="9" s="1"/>
  <c r="I62" i="9"/>
  <c r="H62" i="9"/>
  <c r="J62" i="9" s="1"/>
  <c r="I61" i="9"/>
  <c r="H61" i="9"/>
  <c r="J61" i="9" s="1"/>
  <c r="K59" i="9"/>
  <c r="I59" i="9"/>
  <c r="H59" i="9"/>
  <c r="J59" i="9" s="1"/>
  <c r="I57" i="9"/>
  <c r="H57" i="9"/>
  <c r="J57" i="9" s="1"/>
  <c r="I56" i="9"/>
  <c r="H56" i="9"/>
  <c r="J56" i="9" s="1"/>
  <c r="I55" i="9"/>
  <c r="H55" i="9"/>
  <c r="J55" i="9" s="1"/>
  <c r="I54" i="9"/>
  <c r="H54" i="9"/>
  <c r="J54" i="9" s="1"/>
  <c r="I53" i="9"/>
  <c r="H53" i="9"/>
  <c r="J53" i="9" s="1"/>
  <c r="I52" i="9"/>
  <c r="H52" i="9"/>
  <c r="J52" i="9" s="1"/>
  <c r="I51" i="9"/>
  <c r="H51" i="9"/>
  <c r="J51" i="9" s="1"/>
  <c r="I50" i="9"/>
  <c r="H50" i="9"/>
  <c r="J50" i="9" s="1"/>
  <c r="I49" i="9"/>
  <c r="H49" i="9"/>
  <c r="J49" i="9" s="1"/>
  <c r="G47" i="9"/>
  <c r="G10" i="9" s="1"/>
  <c r="I46" i="9"/>
  <c r="H46" i="9"/>
  <c r="J46" i="9" s="1"/>
  <c r="I45" i="9"/>
  <c r="H45" i="9"/>
  <c r="J45" i="9" s="1"/>
  <c r="I44" i="9"/>
  <c r="H44" i="9"/>
  <c r="J44" i="9" s="1"/>
  <c r="I43" i="9"/>
  <c r="H43" i="9"/>
  <c r="J43" i="9" s="1"/>
  <c r="I42" i="9"/>
  <c r="H42" i="9"/>
  <c r="J42" i="9" s="1"/>
  <c r="K41" i="9"/>
  <c r="I41" i="9"/>
  <c r="H41" i="9"/>
  <c r="J41" i="9" s="1"/>
  <c r="I40" i="9"/>
  <c r="H40" i="9"/>
  <c r="J40" i="9" s="1"/>
  <c r="I39" i="9"/>
  <c r="H39" i="9"/>
  <c r="F39" i="9" s="1"/>
  <c r="I38" i="9"/>
  <c r="H38" i="9"/>
  <c r="F38" i="9" s="1"/>
  <c r="I37" i="9"/>
  <c r="H37" i="9"/>
  <c r="F37" i="9" s="1"/>
  <c r="I36" i="9"/>
  <c r="H36" i="9"/>
  <c r="F36" i="9" s="1"/>
  <c r="K35" i="9"/>
  <c r="I35" i="9"/>
  <c r="H35" i="9"/>
  <c r="J35" i="9" s="1"/>
  <c r="I34" i="9"/>
  <c r="H34" i="9"/>
  <c r="J34" i="9" s="1"/>
  <c r="I33" i="9"/>
  <c r="H33" i="9"/>
  <c r="J33" i="9" s="1"/>
  <c r="I32" i="9"/>
  <c r="H32" i="9"/>
  <c r="J32" i="9" s="1"/>
  <c r="I31" i="9"/>
  <c r="H31" i="9"/>
  <c r="J31" i="9" s="1"/>
  <c r="I30" i="9"/>
  <c r="H30" i="9"/>
  <c r="J30" i="9" s="1"/>
  <c r="K29" i="9"/>
  <c r="I29" i="9"/>
  <c r="H29" i="9"/>
  <c r="J29" i="9" s="1"/>
  <c r="I28" i="9"/>
  <c r="H28" i="9"/>
  <c r="J28" i="9" s="1"/>
  <c r="I27" i="9"/>
  <c r="H27" i="9"/>
  <c r="J27" i="9" s="1"/>
  <c r="I26" i="9"/>
  <c r="H26" i="9"/>
  <c r="J26" i="9" s="1"/>
  <c r="I25" i="9"/>
  <c r="H25" i="9"/>
  <c r="J25" i="9" s="1"/>
  <c r="K24" i="9"/>
  <c r="I24" i="9"/>
  <c r="H24" i="9"/>
  <c r="J24" i="9" s="1"/>
  <c r="I23" i="9"/>
  <c r="H23" i="9"/>
  <c r="J23" i="9" s="1"/>
  <c r="I22" i="9"/>
  <c r="H22" i="9"/>
  <c r="J22" i="9" s="1"/>
  <c r="I21" i="9"/>
  <c r="H21" i="9"/>
  <c r="J21" i="9" s="1"/>
  <c r="I20" i="9"/>
  <c r="H20" i="9"/>
  <c r="J20" i="9" s="1"/>
  <c r="I19" i="9"/>
  <c r="H19" i="9"/>
  <c r="J19" i="9" s="1"/>
  <c r="I18" i="9"/>
  <c r="H18" i="9"/>
  <c r="J18" i="9" s="1"/>
  <c r="K17" i="9"/>
  <c r="I17" i="9"/>
  <c r="H17" i="9"/>
  <c r="J17" i="9" s="1"/>
  <c r="I16" i="9"/>
  <c r="H16" i="9"/>
  <c r="J16" i="9" s="1"/>
  <c r="I15" i="9"/>
  <c r="H15" i="9"/>
  <c r="J15" i="9" s="1"/>
  <c r="I14" i="9"/>
  <c r="H14" i="9"/>
  <c r="J14" i="9" s="1"/>
  <c r="I13" i="9"/>
  <c r="H13" i="9"/>
  <c r="J13" i="9" s="1"/>
  <c r="I12" i="9"/>
  <c r="H12" i="9"/>
  <c r="J12" i="9" s="1"/>
  <c r="G11" i="9"/>
  <c r="I11" i="9" l="1"/>
  <c r="F61" i="9"/>
  <c r="F160" i="9"/>
  <c r="F14" i="9"/>
  <c r="F23" i="9"/>
  <c r="F27" i="9"/>
  <c r="F33" i="9"/>
  <c r="F66" i="9"/>
  <c r="F107" i="9"/>
  <c r="F156" i="9"/>
  <c r="F12" i="9"/>
  <c r="F16" i="9"/>
  <c r="F21" i="9"/>
  <c r="F24" i="9"/>
  <c r="F25" i="9"/>
  <c r="F29" i="9"/>
  <c r="F31" i="9"/>
  <c r="F35" i="9"/>
  <c r="F40" i="9"/>
  <c r="F44" i="9"/>
  <c r="F64" i="9"/>
  <c r="F70" i="9"/>
  <c r="F102" i="9"/>
  <c r="F128" i="9"/>
  <c r="F46" i="9"/>
  <c r="F134" i="9"/>
  <c r="F147" i="9"/>
  <c r="F153" i="9"/>
  <c r="F158" i="9"/>
  <c r="F105" i="9"/>
  <c r="F110" i="9"/>
  <c r="F131" i="9"/>
  <c r="F135" i="9"/>
  <c r="F149" i="9"/>
  <c r="F13" i="9"/>
  <c r="F15" i="9"/>
  <c r="F17" i="9"/>
  <c r="F20" i="9"/>
  <c r="F22" i="9"/>
  <c r="E10" i="9"/>
  <c r="H10" i="9" s="1"/>
  <c r="F10" i="9" s="1"/>
  <c r="F62" i="9"/>
  <c r="F65" i="9"/>
  <c r="F68" i="9"/>
  <c r="F71" i="9"/>
  <c r="F82" i="9"/>
  <c r="F104" i="9"/>
  <c r="F106" i="9"/>
  <c r="F109" i="9"/>
  <c r="F126" i="9"/>
  <c r="F129" i="9"/>
  <c r="F132" i="9"/>
  <c r="H11" i="9"/>
  <c r="F11" i="9" s="1"/>
  <c r="F26" i="9"/>
  <c r="F28" i="9"/>
  <c r="F32" i="9"/>
  <c r="F34" i="9"/>
  <c r="F41" i="9"/>
  <c r="F43" i="9"/>
  <c r="F45" i="9"/>
  <c r="F136" i="9"/>
  <c r="F146" i="9"/>
  <c r="F148" i="9"/>
  <c r="F154" i="9"/>
  <c r="F155" i="9"/>
  <c r="F157" i="9"/>
  <c r="F159" i="9"/>
  <c r="F161" i="9"/>
  <c r="F130" i="9"/>
  <c r="F133" i="9"/>
  <c r="F127" i="9"/>
  <c r="F125" i="9"/>
  <c r="F108" i="9"/>
  <c r="F103" i="9"/>
  <c r="F100" i="9"/>
  <c r="F99" i="9"/>
  <c r="F81" i="9"/>
  <c r="F83" i="9"/>
  <c r="F67" i="9"/>
  <c r="I47" i="9"/>
  <c r="F63" i="9"/>
  <c r="H47" i="9"/>
  <c r="J47" i="9" s="1"/>
  <c r="F18" i="9"/>
  <c r="F19" i="9"/>
  <c r="F30" i="9"/>
  <c r="J36" i="9"/>
  <c r="J37" i="9"/>
  <c r="J38" i="9"/>
  <c r="J39" i="9"/>
  <c r="F42" i="9"/>
  <c r="F49" i="9"/>
  <c r="F50" i="9"/>
  <c r="F51" i="9"/>
  <c r="F52" i="9"/>
  <c r="F53" i="9"/>
  <c r="F54" i="9"/>
  <c r="F55" i="9"/>
  <c r="F56" i="9"/>
  <c r="F57" i="9"/>
  <c r="F59" i="9"/>
  <c r="F73" i="9"/>
  <c r="F75" i="9"/>
  <c r="F76" i="9"/>
  <c r="F77" i="9"/>
  <c r="F78" i="9"/>
  <c r="F79" i="9"/>
  <c r="F80" i="9"/>
  <c r="J86" i="9"/>
  <c r="J89" i="9"/>
  <c r="J91" i="9"/>
  <c r="J93" i="9"/>
  <c r="J95" i="9"/>
  <c r="J97" i="9"/>
  <c r="J113" i="9"/>
  <c r="J115" i="9"/>
  <c r="J117" i="9"/>
  <c r="J119" i="9"/>
  <c r="J121" i="9"/>
  <c r="J123" i="9"/>
  <c r="J138" i="9"/>
  <c r="J140" i="9"/>
  <c r="J142" i="9"/>
  <c r="J85" i="9"/>
  <c r="J90" i="9"/>
  <c r="J92" i="9"/>
  <c r="J94" i="9"/>
  <c r="J96" i="9"/>
  <c r="J112" i="9"/>
  <c r="J116" i="9"/>
  <c r="J118" i="9"/>
  <c r="J120" i="9"/>
  <c r="J122" i="9"/>
  <c r="J139" i="9"/>
  <c r="J141" i="9"/>
  <c r="J143" i="9"/>
  <c r="J144" i="9"/>
  <c r="F151" i="9"/>
  <c r="J165" i="9"/>
  <c r="J166" i="9"/>
  <c r="J167" i="9"/>
  <c r="J168" i="9"/>
  <c r="J169" i="9"/>
  <c r="J170" i="9"/>
  <c r="J171" i="9"/>
  <c r="J172" i="9"/>
  <c r="J173" i="9"/>
  <c r="J175" i="9"/>
  <c r="J176" i="9"/>
  <c r="J11" i="9" l="1"/>
  <c r="I10" i="9"/>
  <c r="J10" i="9"/>
  <c r="F47" i="9"/>
</calcChain>
</file>

<file path=xl/sharedStrings.xml><?xml version="1.0" encoding="utf-8"?>
<sst xmlns="http://schemas.openxmlformats.org/spreadsheetml/2006/main" count="353" uniqueCount="121">
  <si>
    <t xml:space="preserve">No </t>
  </si>
  <si>
    <t xml:space="preserve">Uraian </t>
  </si>
  <si>
    <t>Rincian</t>
  </si>
  <si>
    <t xml:space="preserve">Anggaran (Rp) </t>
  </si>
  <si>
    <t>Sisa Anggaran</t>
  </si>
  <si>
    <t xml:space="preserve">Volume </t>
  </si>
  <si>
    <t xml:space="preserve">Satuan </t>
  </si>
  <si>
    <t xml:space="preserve">(Rp) </t>
  </si>
  <si>
    <t xml:space="preserve">% </t>
  </si>
  <si>
    <t>(1)</t>
  </si>
  <si>
    <t>(2)</t>
  </si>
  <si>
    <t>(3)</t>
  </si>
  <si>
    <t>(4)</t>
  </si>
  <si>
    <t>(5)</t>
  </si>
  <si>
    <t>(7)</t>
  </si>
  <si>
    <t>(8)</t>
  </si>
  <si>
    <t>(9)</t>
  </si>
  <si>
    <t>(10)</t>
  </si>
  <si>
    <t>Paket</t>
  </si>
  <si>
    <t>Realisasi</t>
  </si>
  <si>
    <t>JKN Warga RT.01</t>
  </si>
  <si>
    <t>KELURAHAN SINDANG SARI</t>
  </si>
  <si>
    <t>Probebaya RT.01</t>
  </si>
  <si>
    <t>Pembelian PMT</t>
  </si>
  <si>
    <t>Keg</t>
  </si>
  <si>
    <t>Transpot Kader Posyandu</t>
  </si>
  <si>
    <t>Orang</t>
  </si>
  <si>
    <t>Bantuan Sembako Bagi Warga Tidak Mampu</t>
  </si>
  <si>
    <t>Kegiatan Gotong Royong</t>
  </si>
  <si>
    <t>ATK RT.01</t>
  </si>
  <si>
    <t>Honor Tim Swakelola</t>
  </si>
  <si>
    <t>Bantuan  Peralatan Sekolah</t>
  </si>
  <si>
    <t>Probebaya RT.02</t>
  </si>
  <si>
    <t>PMT Posyandu</t>
  </si>
  <si>
    <t>Transportasi Kader Posyandu</t>
  </si>
  <si>
    <t>JKN RT.02</t>
  </si>
  <si>
    <t>Bantuan Peralatan Sekolah</t>
  </si>
  <si>
    <t>ATK RT.02</t>
  </si>
  <si>
    <t>Probebaya RT.03</t>
  </si>
  <si>
    <t>ATK RT.03</t>
  </si>
  <si>
    <t>Probebaya RT.04</t>
  </si>
  <si>
    <t>JKN RT.04</t>
  </si>
  <si>
    <t>ATK RT.04</t>
  </si>
  <si>
    <t>Probebaya RT.05</t>
  </si>
  <si>
    <t>JKN RT.05</t>
  </si>
  <si>
    <t>ATK RT.05</t>
  </si>
  <si>
    <t>Probebaya RT.06</t>
  </si>
  <si>
    <t>JKN RT.06</t>
  </si>
  <si>
    <t>ATK RT.06</t>
  </si>
  <si>
    <t>Probebaya RT.07</t>
  </si>
  <si>
    <t>JKN RT.07</t>
  </si>
  <si>
    <t>Bantuan Sembako Warga Tidak Mampu</t>
  </si>
  <si>
    <t>ATK RT.07</t>
  </si>
  <si>
    <t>Probebaya RT.08</t>
  </si>
  <si>
    <t>ATK RT.08</t>
  </si>
  <si>
    <t>Probebaya RT.09</t>
  </si>
  <si>
    <t>JKN RT.09</t>
  </si>
  <si>
    <t>ATK RT.09</t>
  </si>
  <si>
    <t>Probebaya RT.10</t>
  </si>
  <si>
    <t>ATK RT.10</t>
  </si>
  <si>
    <t>Camat  Sambutan</t>
  </si>
  <si>
    <t>A</t>
  </si>
  <si>
    <t>B</t>
  </si>
  <si>
    <t>Sub Kegiatan Pembangunan Sarana dan Prasarana Kelurahan Sindang Sari</t>
  </si>
  <si>
    <t>Sub Kegiatan Pemberdayaan Masyarakat di Kelurahan Sindang Sari</t>
  </si>
  <si>
    <t>KECAMATAN SAMBUTAN</t>
  </si>
  <si>
    <t>Fisik</t>
  </si>
  <si>
    <t>Keuangan</t>
  </si>
  <si>
    <t>Pelatihan Keterampilan</t>
  </si>
  <si>
    <t>Kegiatan Kepemudaan</t>
  </si>
  <si>
    <t>Pelatihan Ketarmpilan</t>
  </si>
  <si>
    <t>Tahun</t>
  </si>
  <si>
    <t xml:space="preserve">Kegiatan Kepemudaan </t>
  </si>
  <si>
    <t>Pengadaan Lampu Penerangan Jalan RT.03</t>
  </si>
  <si>
    <t>Kegiatan PKK</t>
  </si>
  <si>
    <t>Bantuan Sembako Guru Ngaji</t>
  </si>
  <si>
    <t>NORBAITI ZARTA.SE.M.Si</t>
  </si>
  <si>
    <t>NIP. 19711027 199402 2 001</t>
  </si>
  <si>
    <t>TA ANGGARAN : 2025</t>
  </si>
  <si>
    <t>Sosialisasi Pengelolaan Sampah</t>
  </si>
  <si>
    <t>Pendataan Dasa Wisma</t>
  </si>
  <si>
    <t>Pendataan  Dasa Wisma</t>
  </si>
  <si>
    <t>Kegitan PKK</t>
  </si>
  <si>
    <t xml:space="preserve">Pendataan Dasa Wisma </t>
  </si>
  <si>
    <t>Semenisasi Gg.Nangka RT.01</t>
  </si>
  <si>
    <t>Semenisasi Gg.Mutiara I RT.01</t>
  </si>
  <si>
    <t>Semenisasi Gg.Mutiara II RT.01</t>
  </si>
  <si>
    <t>Pembuataan Gorong-Gorong Gg.Klorofil RT.02</t>
  </si>
  <si>
    <t>Semenisasi Gg. Baru RT.02</t>
  </si>
  <si>
    <t>Semenisasi Pelebaran Jl.Masaji RT.02</t>
  </si>
  <si>
    <t>Pengadaan Sound System/Pengeras Suara RT.01</t>
  </si>
  <si>
    <t>Pengadaan Sound System/Pengeras Suara RT.02</t>
  </si>
  <si>
    <t>Semenisasi Gg.Keluarga RT.03</t>
  </si>
  <si>
    <t>Rehab Mushola RT.03</t>
  </si>
  <si>
    <t>Pengadaan Sound System/Pengeras Suara RT.03</t>
  </si>
  <si>
    <t>Pengadaan Alat Gotong Royong RT.03</t>
  </si>
  <si>
    <t>Pembuatan Talut RT.04</t>
  </si>
  <si>
    <t>Pengadaan CCTV  RT.04</t>
  </si>
  <si>
    <t>Semenisasi Pelebaran Jl.Marga Bakti RT.05</t>
  </si>
  <si>
    <t>Pembuatan Gorong-Gorong II Gg.Nangka RT.05</t>
  </si>
  <si>
    <t>Pembuatan Gorong-Gorong I Gg. Nangka RT.05</t>
  </si>
  <si>
    <t>Pengadaan Penerangan Lampu Jalan RT.05</t>
  </si>
  <si>
    <t>Renovasi Drainase Jl.Taruna Bakti RT.06</t>
  </si>
  <si>
    <t>Renovasi Drainase II  Jl.Taruna Bakti RT.06</t>
  </si>
  <si>
    <t>Pengadaan Sound System/Pengeras Suara RT.06</t>
  </si>
  <si>
    <t>Semenisasi Lanjutan Gg.Baru RT.07</t>
  </si>
  <si>
    <t>Semenisasi Gg. RT.07</t>
  </si>
  <si>
    <t>Pembuatan Kanopi RT.07</t>
  </si>
  <si>
    <t>Pengadaan Kipas Anggin RT.07</t>
  </si>
  <si>
    <t>Pengadaan Alat Fardu Kifayah RT.07</t>
  </si>
  <si>
    <t>Pembuatan Gorong-Gorong Gg.Musik RT.08</t>
  </si>
  <si>
    <t>Semenisasi Gg.Musik RT.08</t>
  </si>
  <si>
    <t>Pengadaan Sound System/Pengeras Suara RT.08</t>
  </si>
  <si>
    <t>Semenisasi Gg.Lai RT.09</t>
  </si>
  <si>
    <t>Pengadaan Alat Fardu Kifayah RT.09</t>
  </si>
  <si>
    <t>Renovasi Drainase Jl.Taruna Bakti RT.10</t>
  </si>
  <si>
    <t>Pembuatan Drainase Jl. Taruna Bakti RT.10</t>
  </si>
  <si>
    <t>Pengadaan Kipas Anggin RT.10</t>
  </si>
  <si>
    <t>BULAN : JULI</t>
  </si>
  <si>
    <t>LAPORAN HASIL PELAKSANAAN PRO BEBAYA  PER 31 JULI  2025</t>
  </si>
  <si>
    <t>Samarinda, 31 Juli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</si>
</sst>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(&quot;Rp&quot;* #,##0.00_);_(&quot;Rp&quot;* \(#,##0.00\);_(&quot;Rp&quot;* &quot;-&quot;??_);_(@_)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charset val="1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99">
    <xf numFmtId="0" fontId="0" fillId="0" borderId="0"/>
    <xf numFmtId="0" fontId="11" fillId="0" borderId="0"/>
    <xf numFmtId="0" fontId="11" fillId="0" borderId="0"/>
    <xf numFmtId="0" fontId="9" fillId="0" borderId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/>
    <xf numFmtId="0" fontId="18" fillId="0" borderId="0">
      <alignment vertical="top"/>
    </xf>
    <xf numFmtId="43" fontId="19" fillId="0" borderId="0" applyFont="0" applyFill="0" applyBorder="0" applyAlignment="0" applyProtection="0">
      <alignment vertical="top"/>
    </xf>
    <xf numFmtId="165" fontId="19" fillId="0" borderId="0" applyFont="0" applyFill="0" applyBorder="0" applyAlignment="0" applyProtection="0">
      <alignment vertical="top"/>
    </xf>
    <xf numFmtId="9" fontId="19" fillId="0" borderId="0" applyFont="0" applyFill="0" applyBorder="0" applyAlignment="0" applyProtection="0">
      <alignment vertical="top"/>
    </xf>
  </cellStyleXfs>
  <cellXfs count="105">
    <xf numFmtId="0" fontId="0" fillId="0" borderId="0" xfId="0"/>
    <xf numFmtId="0" fontId="10" fillId="6" borderId="4" xfId="0" applyFont="1" applyFill="1" applyBorder="1" applyAlignment="1">
      <alignment horizontal="left" vertical="center"/>
    </xf>
    <xf numFmtId="0" fontId="10" fillId="6" borderId="1" xfId="0" quotePrefix="1" applyFont="1" applyFill="1" applyBorder="1" applyAlignment="1">
      <alignment horizontal="center" vertical="center"/>
    </xf>
    <xf numFmtId="4" fontId="10" fillId="6" borderId="1" xfId="0" quotePrefix="1" applyNumberFormat="1" applyFont="1" applyFill="1" applyBorder="1" applyAlignment="1">
      <alignment horizontal="right" vertical="center"/>
    </xf>
    <xf numFmtId="0" fontId="9" fillId="0" borderId="0" xfId="0" applyFont="1"/>
    <xf numFmtId="41" fontId="9" fillId="0" borderId="0" xfId="0" applyNumberFormat="1" applyFont="1"/>
    <xf numFmtId="41" fontId="10" fillId="4" borderId="1" xfId="0" applyNumberFormat="1" applyFont="1" applyFill="1" applyBorder="1" applyAlignment="1">
      <alignment horizontal="center" vertical="center"/>
    </xf>
    <xf numFmtId="10" fontId="10" fillId="6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10" fontId="10" fillId="7" borderId="1" xfId="0" quotePrefix="1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wrapText="1"/>
    </xf>
    <xf numFmtId="0" fontId="12" fillId="5" borderId="1" xfId="0" quotePrefix="1" applyFont="1" applyFill="1" applyBorder="1" applyAlignment="1">
      <alignment horizontal="center" vertical="center"/>
    </xf>
    <xf numFmtId="41" fontId="12" fillId="5" borderId="1" xfId="0" quotePrefix="1" applyNumberFormat="1" applyFont="1" applyFill="1" applyBorder="1" applyAlignment="1">
      <alignment horizontal="center" vertical="center"/>
    </xf>
    <xf numFmtId="0" fontId="10" fillId="3" borderId="1" xfId="0" quotePrefix="1" applyFont="1" applyFill="1" applyBorder="1" applyAlignment="1">
      <alignment horizontal="center" vertical="center"/>
    </xf>
    <xf numFmtId="4" fontId="10" fillId="3" borderId="1" xfId="0" quotePrefix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/>
    </xf>
    <xf numFmtId="3" fontId="9" fillId="0" borderId="0" xfId="0" applyNumberFormat="1" applyFont="1" applyAlignment="1"/>
    <xf numFmtId="3" fontId="12" fillId="5" borderId="1" xfId="0" quotePrefix="1" applyNumberFormat="1" applyFont="1" applyFill="1" applyBorder="1" applyAlignment="1">
      <alignment vertical="center"/>
    </xf>
    <xf numFmtId="3" fontId="10" fillId="6" borderId="1" xfId="0" quotePrefix="1" applyNumberFormat="1" applyFont="1" applyFill="1" applyBorder="1" applyAlignment="1">
      <alignment vertical="center"/>
    </xf>
    <xf numFmtId="3" fontId="10" fillId="3" borderId="1" xfId="0" quotePrefix="1" applyNumberFormat="1" applyFont="1" applyFill="1" applyBorder="1" applyAlignment="1">
      <alignment vertical="center"/>
    </xf>
    <xf numFmtId="41" fontId="9" fillId="0" borderId="0" xfId="0" applyNumberFormat="1" applyFont="1" applyAlignment="1">
      <alignment horizontal="right"/>
    </xf>
    <xf numFmtId="41" fontId="12" fillId="5" borderId="1" xfId="0" quotePrefix="1" applyNumberFormat="1" applyFont="1" applyFill="1" applyBorder="1" applyAlignment="1">
      <alignment horizontal="right" vertical="center"/>
    </xf>
    <xf numFmtId="3" fontId="10" fillId="4" borderId="1" xfId="0" applyNumberFormat="1" applyFont="1" applyFill="1" applyBorder="1" applyAlignment="1">
      <alignment horizontal="center" vertical="center" wrapText="1"/>
    </xf>
    <xf numFmtId="10" fontId="16" fillId="6" borderId="1" xfId="92" applyNumberFormat="1" applyFont="1" applyFill="1" applyBorder="1" applyAlignment="1">
      <alignment horizontal="center" vertical="center"/>
    </xf>
    <xf numFmtId="10" fontId="0" fillId="3" borderId="1" xfId="92" applyNumberFormat="1" applyFont="1" applyFill="1" applyBorder="1" applyAlignment="1">
      <alignment horizontal="center" vertical="center"/>
    </xf>
    <xf numFmtId="4" fontId="9" fillId="0" borderId="0" xfId="0" applyNumberFormat="1" applyFont="1"/>
    <xf numFmtId="0" fontId="7" fillId="0" borderId="0" xfId="0" applyFont="1"/>
    <xf numFmtId="41" fontId="6" fillId="0" borderId="0" xfId="0" applyNumberFormat="1" applyFont="1"/>
    <xf numFmtId="0" fontId="6" fillId="0" borderId="1" xfId="0" quotePrefix="1" applyFont="1" applyBorder="1" applyAlignment="1">
      <alignment horizontal="center" vertical="center"/>
    </xf>
    <xf numFmtId="9" fontId="6" fillId="0" borderId="1" xfId="92" applyNumberFormat="1" applyFont="1" applyFill="1" applyBorder="1" applyAlignment="1">
      <alignment horizontal="center" vertical="center"/>
    </xf>
    <xf numFmtId="4" fontId="6" fillId="0" borderId="1" xfId="0" quotePrefix="1" applyNumberFormat="1" applyFont="1" applyBorder="1" applyAlignment="1">
      <alignment horizontal="right" vertical="center"/>
    </xf>
    <xf numFmtId="10" fontId="6" fillId="0" borderId="1" xfId="0" applyNumberFormat="1" applyFont="1" applyFill="1" applyBorder="1" applyAlignment="1">
      <alignment horizontal="center" vertical="center"/>
    </xf>
    <xf numFmtId="10" fontId="6" fillId="3" borderId="1" xfId="92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left" vertical="center" wrapText="1"/>
    </xf>
    <xf numFmtId="0" fontId="6" fillId="6" borderId="1" xfId="0" quotePrefix="1" applyFont="1" applyFill="1" applyBorder="1" applyAlignment="1">
      <alignment horizontal="center" vertical="center"/>
    </xf>
    <xf numFmtId="3" fontId="6" fillId="6" borderId="1" xfId="0" quotePrefix="1" applyNumberFormat="1" applyFont="1" applyFill="1" applyBorder="1" applyAlignment="1">
      <alignment vertical="center"/>
    </xf>
    <xf numFmtId="4" fontId="6" fillId="6" borderId="1" xfId="0" quotePrefix="1" applyNumberFormat="1" applyFont="1" applyFill="1" applyBorder="1" applyAlignment="1">
      <alignment horizontal="right" vertical="center"/>
    </xf>
    <xf numFmtId="10" fontId="6" fillId="6" borderId="1" xfId="0" quotePrefix="1" applyNumberFormat="1" applyFont="1" applyFill="1" applyBorder="1" applyAlignment="1">
      <alignment horizontal="center" vertical="center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center"/>
    </xf>
    <xf numFmtId="3" fontId="6" fillId="6" borderId="1" xfId="4" applyNumberFormat="1" applyFont="1" applyFill="1" applyBorder="1" applyAlignment="1"/>
    <xf numFmtId="164" fontId="6" fillId="6" borderId="1" xfId="4" applyFont="1" applyFill="1" applyBorder="1" applyAlignment="1">
      <alignment horizontal="right"/>
    </xf>
    <xf numFmtId="9" fontId="6" fillId="6" borderId="1" xfId="0" applyNumberFormat="1" applyFont="1" applyFill="1" applyBorder="1"/>
    <xf numFmtId="0" fontId="6" fillId="0" borderId="0" xfId="0" applyFont="1"/>
    <xf numFmtId="3" fontId="6" fillId="0" borderId="0" xfId="0" applyNumberFormat="1" applyFont="1" applyAlignment="1"/>
    <xf numFmtId="41" fontId="6" fillId="0" borderId="0" xfId="0" applyNumberFormat="1" applyFont="1" applyAlignment="1">
      <alignment horizontal="right"/>
    </xf>
    <xf numFmtId="0" fontId="13" fillId="2" borderId="1" xfId="0" applyFont="1" applyFill="1" applyBorder="1" applyAlignment="1">
      <alignment wrapText="1"/>
    </xf>
    <xf numFmtId="0" fontId="10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5" fillId="0" borderId="1" xfId="0" quotePrefix="1" applyFont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5" fillId="0" borderId="1" xfId="0" quotePrefix="1" applyNumberFormat="1" applyFont="1" applyFill="1" applyBorder="1" applyAlignment="1">
      <alignment horizontal="right" vertical="center"/>
    </xf>
    <xf numFmtId="9" fontId="5" fillId="0" borderId="1" xfId="92" applyNumberFormat="1" applyFont="1" applyFill="1" applyBorder="1" applyAlignment="1">
      <alignment horizontal="center" vertical="center"/>
    </xf>
    <xf numFmtId="0" fontId="5" fillId="6" borderId="1" xfId="0" quotePrefix="1" applyFont="1" applyFill="1" applyBorder="1" applyAlignment="1">
      <alignment horizontal="center" vertical="center"/>
    </xf>
    <xf numFmtId="3" fontId="5" fillId="6" borderId="1" xfId="0" quotePrefix="1" applyNumberFormat="1" applyFont="1" applyFill="1" applyBorder="1" applyAlignment="1">
      <alignment vertical="center"/>
    </xf>
    <xf numFmtId="4" fontId="5" fillId="6" borderId="1" xfId="0" quotePrefix="1" applyNumberFormat="1" applyFont="1" applyFill="1" applyBorder="1" applyAlignment="1">
      <alignment horizontal="right" vertical="center"/>
    </xf>
    <xf numFmtId="0" fontId="4" fillId="0" borderId="1" xfId="0" quotePrefix="1" applyFont="1" applyBorder="1" applyAlignment="1">
      <alignment horizontal="center" vertical="center"/>
    </xf>
    <xf numFmtId="3" fontId="9" fillId="0" borderId="0" xfId="0" applyNumberFormat="1" applyFont="1"/>
    <xf numFmtId="0" fontId="4" fillId="2" borderId="1" xfId="0" quotePrefix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9" fillId="0" borderId="0" xfId="0" applyNumberFormat="1" applyFont="1"/>
    <xf numFmtId="41" fontId="4" fillId="0" borderId="0" xfId="0" applyNumberFormat="1" applyFont="1"/>
    <xf numFmtId="0" fontId="13" fillId="0" borderId="3" xfId="0" applyFont="1" applyBorder="1" applyAlignment="1">
      <alignment horizontal="left" vertical="center" wrapText="1"/>
    </xf>
    <xf numFmtId="0" fontId="13" fillId="6" borderId="3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1" xfId="0" quotePrefix="1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 vertical="center"/>
    </xf>
    <xf numFmtId="9" fontId="13" fillId="0" borderId="1" xfId="92" applyNumberFormat="1" applyFont="1" applyFill="1" applyBorder="1" applyAlignment="1">
      <alignment horizontal="center" vertical="center"/>
    </xf>
    <xf numFmtId="4" fontId="13" fillId="0" borderId="1" xfId="0" quotePrefix="1" applyNumberFormat="1" applyFont="1" applyBorder="1" applyAlignment="1">
      <alignment horizontal="right" vertical="center"/>
    </xf>
    <xf numFmtId="10" fontId="13" fillId="0" borderId="1" xfId="0" applyNumberFormat="1" applyFont="1" applyFill="1" applyBorder="1" applyAlignment="1">
      <alignment horizontal="center" vertical="center"/>
    </xf>
    <xf numFmtId="41" fontId="6" fillId="6" borderId="1" xfId="0" quotePrefix="1" applyNumberFormat="1" applyFont="1" applyFill="1" applyBorder="1" applyAlignment="1">
      <alignment vertical="center"/>
    </xf>
    <xf numFmtId="41" fontId="5" fillId="0" borderId="1" xfId="0" quotePrefix="1" applyNumberFormat="1" applyFont="1" applyFill="1" applyBorder="1" applyAlignment="1">
      <alignment horizontal="right" vertical="center"/>
    </xf>
    <xf numFmtId="41" fontId="5" fillId="6" borderId="1" xfId="0" quotePrefix="1" applyNumberFormat="1" applyFont="1" applyFill="1" applyBorder="1" applyAlignment="1">
      <alignment vertical="center"/>
    </xf>
    <xf numFmtId="41" fontId="13" fillId="0" borderId="1" xfId="0" quotePrefix="1" applyNumberFormat="1" applyFont="1" applyBorder="1" applyAlignment="1">
      <alignment vertical="center"/>
    </xf>
    <xf numFmtId="41" fontId="5" fillId="2" borderId="1" xfId="0" quotePrefix="1" applyNumberFormat="1" applyFont="1" applyFill="1" applyBorder="1" applyAlignment="1">
      <alignment horizontal="right" vertical="center"/>
    </xf>
    <xf numFmtId="41" fontId="13" fillId="2" borderId="1" xfId="94" applyNumberFormat="1" applyFont="1" applyFill="1" applyBorder="1" applyAlignment="1"/>
    <xf numFmtId="41" fontId="13" fillId="2" borderId="1" xfId="0" applyNumberFormat="1" applyFont="1" applyFill="1" applyBorder="1" applyAlignment="1"/>
    <xf numFmtId="3" fontId="6" fillId="0" borderId="1" xfId="0" quotePrefix="1" applyNumberFormat="1" applyFont="1" applyBorder="1" applyAlignment="1">
      <alignment horizontal="right" vertical="center"/>
    </xf>
    <xf numFmtId="3" fontId="6" fillId="6" borderId="1" xfId="0" quotePrefix="1" applyNumberFormat="1" applyFont="1" applyFill="1" applyBorder="1" applyAlignment="1">
      <alignment horizontal="right" vertical="center"/>
    </xf>
    <xf numFmtId="3" fontId="13" fillId="0" borderId="1" xfId="0" quotePrefix="1" applyNumberFormat="1" applyFont="1" applyBorder="1" applyAlignment="1">
      <alignment horizontal="right" vertical="center"/>
    </xf>
    <xf numFmtId="41" fontId="13" fillId="0" borderId="1" xfId="0" quotePrefix="1" applyNumberFormat="1" applyFont="1" applyFill="1" applyBorder="1" applyAlignment="1">
      <alignment horizontal="right" vertical="center"/>
    </xf>
    <xf numFmtId="3" fontId="10" fillId="0" borderId="1" xfId="0" quotePrefix="1" applyNumberFormat="1" applyFont="1" applyFill="1" applyBorder="1" applyAlignment="1">
      <alignment horizontal="right" vertical="center"/>
    </xf>
    <xf numFmtId="3" fontId="14" fillId="0" borderId="1" xfId="0" quotePrefix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3" fontId="10" fillId="4" borderId="1" xfId="0" applyNumberFormat="1" applyFont="1" applyFill="1" applyBorder="1" applyAlignment="1">
      <alignment vertical="center" wrapText="1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41" fontId="1" fillId="0" borderId="0" xfId="0" applyNumberFormat="1" applyFont="1"/>
  </cellXfs>
  <cellStyles count="99">
    <cellStyle name="Comma [0] 2" xfId="4"/>
    <cellStyle name="Comma 10" xfId="16"/>
    <cellStyle name="Comma 11" xfId="17"/>
    <cellStyle name="Comma 12" xfId="18"/>
    <cellStyle name="Comma 13" xfId="19"/>
    <cellStyle name="Comma 14" xfId="20"/>
    <cellStyle name="Comma 15" xfId="21"/>
    <cellStyle name="Comma 16" xfId="22"/>
    <cellStyle name="Comma 17" xfId="23"/>
    <cellStyle name="Comma 18" xfId="24"/>
    <cellStyle name="Comma 19" xfId="25"/>
    <cellStyle name="Comma 2" xfId="7"/>
    <cellStyle name="Comma 20" xfId="26"/>
    <cellStyle name="Comma 21" xfId="27"/>
    <cellStyle name="Comma 22" xfId="28"/>
    <cellStyle name="Comma 23" xfId="29"/>
    <cellStyle name="Comma 24" xfId="30"/>
    <cellStyle name="Comma 25" xfId="31"/>
    <cellStyle name="Comma 26" xfId="32"/>
    <cellStyle name="Comma 27" xfId="33"/>
    <cellStyle name="Comma 28" xfId="34"/>
    <cellStyle name="Comma 29" xfId="35"/>
    <cellStyle name="Comma 3" xfId="10"/>
    <cellStyle name="Comma 30" xfId="36"/>
    <cellStyle name="Comma 31" xfId="37"/>
    <cellStyle name="Comma 32" xfId="38"/>
    <cellStyle name="Comma 33" xfId="39"/>
    <cellStyle name="Comma 34" xfId="40"/>
    <cellStyle name="Comma 35" xfId="41"/>
    <cellStyle name="Comma 36" xfId="42"/>
    <cellStyle name="Comma 37" xfId="43"/>
    <cellStyle name="Comma 38" xfId="44"/>
    <cellStyle name="Comma 39" xfId="45"/>
    <cellStyle name="Comma 4" xfId="9"/>
    <cellStyle name="Comma 40" xfId="46"/>
    <cellStyle name="Comma 41" xfId="47"/>
    <cellStyle name="Comma 42" xfId="48"/>
    <cellStyle name="Comma 43" xfId="49"/>
    <cellStyle name="Comma 44" xfId="50"/>
    <cellStyle name="Comma 45" xfId="51"/>
    <cellStyle name="Comma 46" xfId="52"/>
    <cellStyle name="Comma 47" xfId="53"/>
    <cellStyle name="Comma 48" xfId="54"/>
    <cellStyle name="Comma 49" xfId="55"/>
    <cellStyle name="Comma 5" xfId="11"/>
    <cellStyle name="Comma 50" xfId="56"/>
    <cellStyle name="Comma 51" xfId="57"/>
    <cellStyle name="Comma 52" xfId="58"/>
    <cellStyle name="Comma 53" xfId="59"/>
    <cellStyle name="Comma 54" xfId="60"/>
    <cellStyle name="Comma 55" xfId="61"/>
    <cellStyle name="Comma 56" xfId="62"/>
    <cellStyle name="Comma 57" xfId="63"/>
    <cellStyle name="Comma 58" xfId="64"/>
    <cellStyle name="Comma 59" xfId="65"/>
    <cellStyle name="Comma 6" xfId="12"/>
    <cellStyle name="Comma 60" xfId="66"/>
    <cellStyle name="Comma 61" xfId="67"/>
    <cellStyle name="Comma 62" xfId="68"/>
    <cellStyle name="Comma 63" xfId="69"/>
    <cellStyle name="Comma 64" xfId="70"/>
    <cellStyle name="Comma 65" xfId="71"/>
    <cellStyle name="Comma 66" xfId="72"/>
    <cellStyle name="Comma 67" xfId="73"/>
    <cellStyle name="Comma 68" xfId="74"/>
    <cellStyle name="Comma 69" xfId="75"/>
    <cellStyle name="Comma 7" xfId="13"/>
    <cellStyle name="Comma 70" xfId="76"/>
    <cellStyle name="Comma 71" xfId="77"/>
    <cellStyle name="Comma 72" xfId="78"/>
    <cellStyle name="Comma 73" xfId="79"/>
    <cellStyle name="Comma 74" xfId="80"/>
    <cellStyle name="Comma 75" xfId="81"/>
    <cellStyle name="Comma 76" xfId="82"/>
    <cellStyle name="Comma 77" xfId="83"/>
    <cellStyle name="Comma 78" xfId="84"/>
    <cellStyle name="Comma 79" xfId="85"/>
    <cellStyle name="Comma 8" xfId="14"/>
    <cellStyle name="Comma 80" xfId="86"/>
    <cellStyle name="Comma 81" xfId="87"/>
    <cellStyle name="Comma 82" xfId="88"/>
    <cellStyle name="Comma 83" xfId="89"/>
    <cellStyle name="Comma 84" xfId="90"/>
    <cellStyle name="Comma 85" xfId="91"/>
    <cellStyle name="Comma 86" xfId="93"/>
    <cellStyle name="Comma 87" xfId="96"/>
    <cellStyle name="Comma 9" xfId="15"/>
    <cellStyle name="Currency" xfId="94" builtinId="4"/>
    <cellStyle name="Currency 2" xfId="5"/>
    <cellStyle name="Currency 3" xfId="97"/>
    <cellStyle name="Normal" xfId="0" builtinId="0"/>
    <cellStyle name="Normal 2" xfId="3"/>
    <cellStyle name="Normal 3" xfId="1"/>
    <cellStyle name="Normal 3 2" xfId="2"/>
    <cellStyle name="Normal 4" xfId="6"/>
    <cellStyle name="Normal 5" xfId="95"/>
    <cellStyle name="Percent" xfId="92" builtinId="5"/>
    <cellStyle name="Percent 2" xfId="8"/>
    <cellStyle name="Percent 3" xfId="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6795556505021"/>
    <pageSetUpPr fitToPage="1"/>
  </sheetPr>
  <dimension ref="A1:L185"/>
  <sheetViews>
    <sheetView tabSelected="1" view="pageBreakPreview" topLeftCell="A154" zoomScale="85" zoomScaleNormal="100" zoomScaleSheetLayoutView="85" workbookViewId="0">
      <selection activeCell="F175" sqref="F175"/>
    </sheetView>
  </sheetViews>
  <sheetFormatPr defaultColWidth="9" defaultRowHeight="15"/>
  <cols>
    <col min="1" max="1" width="5.7109375" style="21" customWidth="1"/>
    <col min="2" max="2" width="51.7109375" style="4" customWidth="1"/>
    <col min="3" max="3" width="10.140625" style="4" customWidth="1"/>
    <col min="4" max="4" width="9" style="4"/>
    <col min="5" max="5" width="15.85546875" style="22" customWidth="1"/>
    <col min="6" max="6" width="13.85546875" style="22" customWidth="1"/>
    <col min="7" max="7" width="15" style="26" customWidth="1"/>
    <col min="8" max="8" width="13.7109375" style="4" customWidth="1"/>
    <col min="9" max="9" width="16.7109375" style="5" customWidth="1"/>
    <col min="10" max="10" width="12.85546875" style="4" customWidth="1"/>
    <col min="11" max="11" width="15.42578125" style="4" bestFit="1" customWidth="1"/>
    <col min="12" max="14" width="12.7109375" style="4" bestFit="1" customWidth="1"/>
    <col min="15" max="16384" width="9" style="4"/>
  </cols>
  <sheetData>
    <row r="1" spans="1:11">
      <c r="A1" s="94" t="s">
        <v>119</v>
      </c>
      <c r="B1" s="94"/>
      <c r="C1" s="94"/>
      <c r="D1" s="94"/>
      <c r="E1" s="94"/>
      <c r="F1" s="94"/>
      <c r="G1" s="94"/>
      <c r="H1" s="94"/>
      <c r="I1" s="94"/>
      <c r="J1" s="94"/>
    </row>
    <row r="2" spans="1:11">
      <c r="A2" s="94" t="s">
        <v>65</v>
      </c>
      <c r="B2" s="94"/>
      <c r="C2" s="94"/>
      <c r="D2" s="94"/>
      <c r="E2" s="94"/>
      <c r="F2" s="94"/>
      <c r="G2" s="94"/>
      <c r="H2" s="94"/>
      <c r="I2" s="94"/>
      <c r="J2" s="94"/>
    </row>
    <row r="3" spans="1:11" ht="9.9499999999999993" customHeight="1"/>
    <row r="4" spans="1:11">
      <c r="A4" s="103" t="s">
        <v>118</v>
      </c>
    </row>
    <row r="5" spans="1:11">
      <c r="A5" s="75" t="s">
        <v>78</v>
      </c>
    </row>
    <row r="6" spans="1:11">
      <c r="A6" s="95" t="s">
        <v>0</v>
      </c>
      <c r="B6" s="95" t="s">
        <v>1</v>
      </c>
      <c r="C6" s="96" t="s">
        <v>2</v>
      </c>
      <c r="D6" s="97"/>
      <c r="E6" s="100" t="s">
        <v>3</v>
      </c>
      <c r="F6" s="96" t="s">
        <v>19</v>
      </c>
      <c r="G6" s="101"/>
      <c r="H6" s="97"/>
      <c r="I6" s="96" t="s">
        <v>4</v>
      </c>
      <c r="J6" s="97"/>
    </row>
    <row r="7" spans="1:11">
      <c r="A7" s="95"/>
      <c r="B7" s="95"/>
      <c r="C7" s="98"/>
      <c r="D7" s="99"/>
      <c r="E7" s="100"/>
      <c r="F7" s="98"/>
      <c r="G7" s="102"/>
      <c r="H7" s="99"/>
      <c r="I7" s="98"/>
      <c r="J7" s="99"/>
    </row>
    <row r="8" spans="1:11">
      <c r="A8" s="95"/>
      <c r="B8" s="95"/>
      <c r="C8" s="73" t="s">
        <v>5</v>
      </c>
      <c r="D8" s="73" t="s">
        <v>6</v>
      </c>
      <c r="E8" s="100"/>
      <c r="F8" s="28" t="s">
        <v>66</v>
      </c>
      <c r="G8" s="6" t="s">
        <v>67</v>
      </c>
      <c r="H8" s="73" t="s">
        <v>8</v>
      </c>
      <c r="I8" s="6" t="s">
        <v>7</v>
      </c>
      <c r="J8" s="73" t="s">
        <v>8</v>
      </c>
    </row>
    <row r="9" spans="1:11">
      <c r="A9" s="17" t="s">
        <v>9</v>
      </c>
      <c r="B9" s="17" t="s">
        <v>10</v>
      </c>
      <c r="C9" s="17" t="s">
        <v>11</v>
      </c>
      <c r="D9" s="17" t="s">
        <v>12</v>
      </c>
      <c r="E9" s="23" t="s">
        <v>13</v>
      </c>
      <c r="F9" s="23"/>
      <c r="G9" s="27" t="s">
        <v>14</v>
      </c>
      <c r="H9" s="17" t="s">
        <v>15</v>
      </c>
      <c r="I9" s="18" t="s">
        <v>16</v>
      </c>
      <c r="J9" s="17" t="s">
        <v>17</v>
      </c>
    </row>
    <row r="10" spans="1:11">
      <c r="A10" s="2">
        <v>1</v>
      </c>
      <c r="B10" s="1" t="s">
        <v>21</v>
      </c>
      <c r="C10" s="2"/>
      <c r="D10" s="2"/>
      <c r="E10" s="24">
        <f>E11+E47</f>
        <v>1000000000</v>
      </c>
      <c r="F10" s="29">
        <f t="shared" ref="F10:F47" si="0">+H10</f>
        <v>6.1577199999999999E-2</v>
      </c>
      <c r="G10" s="3">
        <f>G11+G47</f>
        <v>61577200</v>
      </c>
      <c r="H10" s="7">
        <f>+G10/E10*100%</f>
        <v>6.1577199999999999E-2</v>
      </c>
      <c r="I10" s="3">
        <f>I11+I47</f>
        <v>938422800</v>
      </c>
      <c r="J10" s="7">
        <f t="shared" ref="J10:J47" si="1">100%-H10</f>
        <v>0.9384228</v>
      </c>
      <c r="K10" s="31"/>
    </row>
    <row r="11" spans="1:11" ht="30">
      <c r="A11" s="8" t="s">
        <v>61</v>
      </c>
      <c r="B11" s="9" t="s">
        <v>63</v>
      </c>
      <c r="C11" s="19"/>
      <c r="D11" s="19"/>
      <c r="E11" s="25">
        <f>SUM(E12:E46)</f>
        <v>700000000</v>
      </c>
      <c r="F11" s="30">
        <f t="shared" si="0"/>
        <v>0</v>
      </c>
      <c r="G11" s="20">
        <f>SUM(G12:G46)</f>
        <v>0</v>
      </c>
      <c r="H11" s="13">
        <f>G11/E11*100%</f>
        <v>0</v>
      </c>
      <c r="I11" s="20">
        <f>SUM(I12:I46)</f>
        <v>700000000</v>
      </c>
      <c r="J11" s="13">
        <f t="shared" si="1"/>
        <v>1</v>
      </c>
    </row>
    <row r="12" spans="1:11">
      <c r="A12" s="10"/>
      <c r="B12" s="53" t="s">
        <v>84</v>
      </c>
      <c r="C12" s="34">
        <v>1</v>
      </c>
      <c r="D12" s="34" t="s">
        <v>18</v>
      </c>
      <c r="E12" s="92">
        <v>14000000</v>
      </c>
      <c r="F12" s="35">
        <f t="shared" si="0"/>
        <v>0</v>
      </c>
      <c r="G12" s="36">
        <v>0</v>
      </c>
      <c r="H12" s="37">
        <f>+G12/E12*100%</f>
        <v>0</v>
      </c>
      <c r="I12" s="88">
        <f t="shared" ref="I12:I46" si="2">E12-G12</f>
        <v>14000000</v>
      </c>
      <c r="J12" s="37">
        <f t="shared" si="1"/>
        <v>1</v>
      </c>
    </row>
    <row r="13" spans="1:11">
      <c r="A13" s="10"/>
      <c r="B13" s="53" t="s">
        <v>85</v>
      </c>
      <c r="C13" s="34">
        <v>1</v>
      </c>
      <c r="D13" s="34" t="s">
        <v>18</v>
      </c>
      <c r="E13" s="92">
        <v>13000000</v>
      </c>
      <c r="F13" s="35">
        <f t="shared" si="0"/>
        <v>0</v>
      </c>
      <c r="G13" s="36">
        <v>0</v>
      </c>
      <c r="H13" s="37">
        <f t="shared" ref="H13:H46" si="3">+G13/E13*100%</f>
        <v>0</v>
      </c>
      <c r="I13" s="88">
        <f>E13-G13</f>
        <v>13000000</v>
      </c>
      <c r="J13" s="37">
        <f t="shared" si="1"/>
        <v>1</v>
      </c>
    </row>
    <row r="14" spans="1:11">
      <c r="A14" s="10"/>
      <c r="B14" s="53" t="s">
        <v>86</v>
      </c>
      <c r="C14" s="34">
        <v>1</v>
      </c>
      <c r="D14" s="34" t="s">
        <v>18</v>
      </c>
      <c r="E14" s="92">
        <v>38000000</v>
      </c>
      <c r="F14" s="35">
        <f t="shared" si="0"/>
        <v>0</v>
      </c>
      <c r="G14" s="36">
        <v>0</v>
      </c>
      <c r="H14" s="37">
        <f t="shared" si="3"/>
        <v>0</v>
      </c>
      <c r="I14" s="88">
        <f>E14-G14</f>
        <v>38000000</v>
      </c>
      <c r="J14" s="37">
        <f t="shared" si="1"/>
        <v>1</v>
      </c>
    </row>
    <row r="15" spans="1:11">
      <c r="A15" s="10"/>
      <c r="B15" s="53" t="s">
        <v>90</v>
      </c>
      <c r="C15" s="34">
        <v>1</v>
      </c>
      <c r="D15" s="34" t="s">
        <v>18</v>
      </c>
      <c r="E15" s="92">
        <v>5000000</v>
      </c>
      <c r="F15" s="35">
        <f t="shared" si="0"/>
        <v>0</v>
      </c>
      <c r="G15" s="36">
        <v>0</v>
      </c>
      <c r="H15" s="37">
        <f t="shared" si="3"/>
        <v>0</v>
      </c>
      <c r="I15" s="88">
        <f>E15-G15</f>
        <v>5000000</v>
      </c>
      <c r="J15" s="37">
        <f t="shared" si="1"/>
        <v>1</v>
      </c>
    </row>
    <row r="16" spans="1:11">
      <c r="A16" s="10"/>
      <c r="B16" s="54" t="s">
        <v>87</v>
      </c>
      <c r="C16" s="34">
        <v>1</v>
      </c>
      <c r="D16" s="34" t="s">
        <v>18</v>
      </c>
      <c r="E16" s="92">
        <v>17500000</v>
      </c>
      <c r="F16" s="35">
        <f t="shared" si="0"/>
        <v>0</v>
      </c>
      <c r="G16" s="36">
        <v>0</v>
      </c>
      <c r="H16" s="37">
        <f t="shared" si="3"/>
        <v>0</v>
      </c>
      <c r="I16" s="88">
        <f>E16-G16</f>
        <v>17500000</v>
      </c>
      <c r="J16" s="37">
        <f t="shared" si="1"/>
        <v>1</v>
      </c>
    </row>
    <row r="17" spans="1:11">
      <c r="A17" s="10"/>
      <c r="B17" s="55" t="s">
        <v>88</v>
      </c>
      <c r="C17" s="34">
        <v>1</v>
      </c>
      <c r="D17" s="34" t="s">
        <v>18</v>
      </c>
      <c r="E17" s="93">
        <v>27300000</v>
      </c>
      <c r="F17" s="35">
        <f t="shared" si="0"/>
        <v>0</v>
      </c>
      <c r="G17" s="36">
        <v>0</v>
      </c>
      <c r="H17" s="37">
        <f t="shared" si="3"/>
        <v>0</v>
      </c>
      <c r="I17" s="88">
        <f>E17-G17</f>
        <v>27300000</v>
      </c>
      <c r="J17" s="37">
        <f t="shared" si="1"/>
        <v>1</v>
      </c>
      <c r="K17" s="31">
        <f>SUM(E12:E17)</f>
        <v>114800000</v>
      </c>
    </row>
    <row r="18" spans="1:11">
      <c r="A18" s="10"/>
      <c r="B18" s="54" t="s">
        <v>89</v>
      </c>
      <c r="C18" s="34">
        <v>1</v>
      </c>
      <c r="D18" s="34" t="s">
        <v>18</v>
      </c>
      <c r="E18" s="92">
        <v>20200000</v>
      </c>
      <c r="F18" s="35">
        <f t="shared" si="0"/>
        <v>0</v>
      </c>
      <c r="G18" s="36">
        <v>0</v>
      </c>
      <c r="H18" s="37">
        <f t="shared" si="3"/>
        <v>0</v>
      </c>
      <c r="I18" s="88">
        <f t="shared" si="2"/>
        <v>20200000</v>
      </c>
      <c r="J18" s="37">
        <f t="shared" si="1"/>
        <v>1</v>
      </c>
    </row>
    <row r="19" spans="1:11">
      <c r="A19" s="10"/>
      <c r="B19" s="53" t="s">
        <v>91</v>
      </c>
      <c r="C19" s="34">
        <v>1</v>
      </c>
      <c r="D19" s="34" t="s">
        <v>18</v>
      </c>
      <c r="E19" s="92">
        <v>5000000</v>
      </c>
      <c r="F19" s="35">
        <f t="shared" si="0"/>
        <v>0</v>
      </c>
      <c r="G19" s="36">
        <v>0</v>
      </c>
      <c r="H19" s="37">
        <f t="shared" si="3"/>
        <v>0</v>
      </c>
      <c r="I19" s="88">
        <f t="shared" si="2"/>
        <v>5000000</v>
      </c>
      <c r="J19" s="37">
        <f t="shared" si="1"/>
        <v>1</v>
      </c>
    </row>
    <row r="20" spans="1:11">
      <c r="A20" s="10"/>
      <c r="B20" s="54" t="s">
        <v>92</v>
      </c>
      <c r="C20" s="34">
        <v>1</v>
      </c>
      <c r="D20" s="34" t="s">
        <v>18</v>
      </c>
      <c r="E20" s="92">
        <v>44000000</v>
      </c>
      <c r="F20" s="35">
        <f t="shared" si="0"/>
        <v>0</v>
      </c>
      <c r="G20" s="36">
        <v>0</v>
      </c>
      <c r="H20" s="37">
        <f t="shared" si="3"/>
        <v>0</v>
      </c>
      <c r="I20" s="88">
        <f t="shared" si="2"/>
        <v>44000000</v>
      </c>
      <c r="J20" s="37">
        <f t="shared" si="1"/>
        <v>1</v>
      </c>
    </row>
    <row r="21" spans="1:11">
      <c r="A21" s="10"/>
      <c r="B21" s="54" t="s">
        <v>73</v>
      </c>
      <c r="C21" s="34">
        <v>1</v>
      </c>
      <c r="D21" s="34" t="s">
        <v>18</v>
      </c>
      <c r="E21" s="92">
        <v>10000000</v>
      </c>
      <c r="F21" s="35">
        <f t="shared" si="0"/>
        <v>0</v>
      </c>
      <c r="G21" s="36">
        <v>0</v>
      </c>
      <c r="H21" s="37">
        <f t="shared" si="3"/>
        <v>0</v>
      </c>
      <c r="I21" s="88">
        <f t="shared" si="2"/>
        <v>10000000</v>
      </c>
      <c r="J21" s="37">
        <f t="shared" si="1"/>
        <v>1</v>
      </c>
    </row>
    <row r="22" spans="1:11">
      <c r="A22" s="10"/>
      <c r="B22" s="54" t="s">
        <v>93</v>
      </c>
      <c r="C22" s="34">
        <v>1</v>
      </c>
      <c r="D22" s="34" t="s">
        <v>18</v>
      </c>
      <c r="E22" s="92">
        <v>10000000</v>
      </c>
      <c r="F22" s="35">
        <f t="shared" si="0"/>
        <v>0</v>
      </c>
      <c r="G22" s="36">
        <v>0</v>
      </c>
      <c r="H22" s="37">
        <f t="shared" si="3"/>
        <v>0</v>
      </c>
      <c r="I22" s="88">
        <f t="shared" si="2"/>
        <v>10000000</v>
      </c>
      <c r="J22" s="37">
        <f t="shared" si="1"/>
        <v>1</v>
      </c>
    </row>
    <row r="23" spans="1:11">
      <c r="A23" s="10"/>
      <c r="B23" s="53" t="s">
        <v>94</v>
      </c>
      <c r="C23" s="34">
        <v>1</v>
      </c>
      <c r="D23" s="34" t="s">
        <v>18</v>
      </c>
      <c r="E23" s="92">
        <v>5000000</v>
      </c>
      <c r="F23" s="35">
        <f t="shared" si="0"/>
        <v>0</v>
      </c>
      <c r="G23" s="36">
        <v>0</v>
      </c>
      <c r="H23" s="37">
        <f t="shared" si="3"/>
        <v>0</v>
      </c>
      <c r="I23" s="88">
        <f t="shared" si="2"/>
        <v>5000000</v>
      </c>
      <c r="J23" s="37">
        <f t="shared" si="1"/>
        <v>1</v>
      </c>
    </row>
    <row r="24" spans="1:11">
      <c r="A24" s="10"/>
      <c r="B24" s="54" t="s">
        <v>95</v>
      </c>
      <c r="C24" s="34">
        <v>1</v>
      </c>
      <c r="D24" s="34" t="s">
        <v>18</v>
      </c>
      <c r="E24" s="92">
        <v>1000000</v>
      </c>
      <c r="F24" s="35">
        <f t="shared" si="0"/>
        <v>0</v>
      </c>
      <c r="G24" s="36">
        <v>0</v>
      </c>
      <c r="H24" s="37">
        <f t="shared" si="3"/>
        <v>0</v>
      </c>
      <c r="I24" s="88">
        <f t="shared" si="2"/>
        <v>1000000</v>
      </c>
      <c r="J24" s="37">
        <f t="shared" si="1"/>
        <v>1</v>
      </c>
      <c r="K24" s="31">
        <f>SUM(E19:E24)</f>
        <v>75000000</v>
      </c>
    </row>
    <row r="25" spans="1:11">
      <c r="A25" s="10"/>
      <c r="B25" s="54" t="s">
        <v>96</v>
      </c>
      <c r="C25" s="34">
        <v>1</v>
      </c>
      <c r="D25" s="34" t="s">
        <v>18</v>
      </c>
      <c r="E25" s="92">
        <v>65000000</v>
      </c>
      <c r="F25" s="35">
        <f t="shared" si="0"/>
        <v>0</v>
      </c>
      <c r="G25" s="36">
        <v>0</v>
      </c>
      <c r="H25" s="37">
        <f t="shared" si="3"/>
        <v>0</v>
      </c>
      <c r="I25" s="88">
        <f t="shared" si="2"/>
        <v>65000000</v>
      </c>
      <c r="J25" s="37">
        <f t="shared" si="1"/>
        <v>1</v>
      </c>
    </row>
    <row r="26" spans="1:11">
      <c r="A26" s="10"/>
      <c r="B26" s="53" t="s">
        <v>97</v>
      </c>
      <c r="C26" s="34">
        <v>1</v>
      </c>
      <c r="D26" s="34" t="s">
        <v>18</v>
      </c>
      <c r="E26" s="92">
        <v>5000000</v>
      </c>
      <c r="F26" s="35">
        <f t="shared" si="0"/>
        <v>0</v>
      </c>
      <c r="G26" s="36">
        <v>0</v>
      </c>
      <c r="H26" s="37">
        <f t="shared" si="3"/>
        <v>0</v>
      </c>
      <c r="I26" s="88">
        <f t="shared" si="2"/>
        <v>5000000</v>
      </c>
      <c r="J26" s="37">
        <f t="shared" si="1"/>
        <v>1</v>
      </c>
    </row>
    <row r="27" spans="1:11">
      <c r="A27" s="10"/>
      <c r="B27" s="53" t="s">
        <v>100</v>
      </c>
      <c r="C27" s="34">
        <v>1</v>
      </c>
      <c r="D27" s="34" t="s">
        <v>18</v>
      </c>
      <c r="E27" s="92">
        <v>15000000</v>
      </c>
      <c r="F27" s="35">
        <f t="shared" si="0"/>
        <v>0</v>
      </c>
      <c r="G27" s="36">
        <v>0</v>
      </c>
      <c r="H27" s="37">
        <f t="shared" si="3"/>
        <v>0</v>
      </c>
      <c r="I27" s="88">
        <f t="shared" si="2"/>
        <v>15000000</v>
      </c>
      <c r="J27" s="37">
        <f t="shared" si="1"/>
        <v>1</v>
      </c>
    </row>
    <row r="28" spans="1:11">
      <c r="A28" s="10"/>
      <c r="B28" s="53" t="s">
        <v>99</v>
      </c>
      <c r="C28" s="34">
        <v>1</v>
      </c>
      <c r="D28" s="34" t="s">
        <v>18</v>
      </c>
      <c r="E28" s="92">
        <v>15000000</v>
      </c>
      <c r="F28" s="35">
        <f t="shared" si="0"/>
        <v>0</v>
      </c>
      <c r="G28" s="36">
        <v>0</v>
      </c>
      <c r="H28" s="37">
        <f t="shared" si="3"/>
        <v>0</v>
      </c>
      <c r="I28" s="88">
        <f t="shared" si="2"/>
        <v>15000000</v>
      </c>
      <c r="J28" s="37">
        <f t="shared" si="1"/>
        <v>1</v>
      </c>
    </row>
    <row r="29" spans="1:11">
      <c r="A29" s="10"/>
      <c r="B29" s="53" t="s">
        <v>98</v>
      </c>
      <c r="C29" s="34">
        <v>1</v>
      </c>
      <c r="D29" s="34" t="s">
        <v>18</v>
      </c>
      <c r="E29" s="92">
        <v>20000000</v>
      </c>
      <c r="F29" s="35">
        <f t="shared" si="0"/>
        <v>0</v>
      </c>
      <c r="G29" s="36">
        <v>0</v>
      </c>
      <c r="H29" s="37">
        <f t="shared" si="3"/>
        <v>0</v>
      </c>
      <c r="I29" s="88">
        <f t="shared" si="2"/>
        <v>20000000</v>
      </c>
      <c r="J29" s="37">
        <f t="shared" si="1"/>
        <v>1</v>
      </c>
      <c r="K29" s="31">
        <f>SUM(E25:E29)</f>
        <v>120000000</v>
      </c>
    </row>
    <row r="30" spans="1:11">
      <c r="A30" s="10"/>
      <c r="B30" s="53" t="s">
        <v>101</v>
      </c>
      <c r="C30" s="34">
        <v>1</v>
      </c>
      <c r="D30" s="34" t="s">
        <v>18</v>
      </c>
      <c r="E30" s="92">
        <v>20000000</v>
      </c>
      <c r="F30" s="35">
        <f t="shared" si="0"/>
        <v>0</v>
      </c>
      <c r="G30" s="36">
        <v>0</v>
      </c>
      <c r="H30" s="37">
        <f t="shared" si="3"/>
        <v>0</v>
      </c>
      <c r="I30" s="88">
        <f t="shared" si="2"/>
        <v>20000000</v>
      </c>
      <c r="J30" s="37">
        <f t="shared" si="1"/>
        <v>1</v>
      </c>
    </row>
    <row r="31" spans="1:11">
      <c r="A31" s="10"/>
      <c r="B31" s="53" t="s">
        <v>102</v>
      </c>
      <c r="C31" s="34">
        <v>1</v>
      </c>
      <c r="D31" s="34" t="s">
        <v>18</v>
      </c>
      <c r="E31" s="92">
        <v>30000000</v>
      </c>
      <c r="F31" s="35">
        <f t="shared" si="0"/>
        <v>0</v>
      </c>
      <c r="G31" s="36">
        <v>0</v>
      </c>
      <c r="H31" s="37">
        <f t="shared" si="3"/>
        <v>0</v>
      </c>
      <c r="I31" s="88">
        <f t="shared" si="2"/>
        <v>30000000</v>
      </c>
      <c r="J31" s="37">
        <f t="shared" si="1"/>
        <v>1</v>
      </c>
    </row>
    <row r="32" spans="1:11">
      <c r="A32" s="10"/>
      <c r="B32" s="54" t="s">
        <v>103</v>
      </c>
      <c r="C32" s="34">
        <v>1</v>
      </c>
      <c r="D32" s="34" t="s">
        <v>18</v>
      </c>
      <c r="E32" s="92">
        <v>35000000</v>
      </c>
      <c r="F32" s="35">
        <f t="shared" si="0"/>
        <v>0</v>
      </c>
      <c r="G32" s="36">
        <v>0</v>
      </c>
      <c r="H32" s="37">
        <f t="shared" si="3"/>
        <v>0</v>
      </c>
      <c r="I32" s="88">
        <f t="shared" si="2"/>
        <v>35000000</v>
      </c>
      <c r="J32" s="37">
        <f t="shared" si="1"/>
        <v>1</v>
      </c>
    </row>
    <row r="33" spans="1:12">
      <c r="A33" s="10"/>
      <c r="B33" s="53" t="s">
        <v>104</v>
      </c>
      <c r="C33" s="34">
        <v>1</v>
      </c>
      <c r="D33" s="34" t="s">
        <v>18</v>
      </c>
      <c r="E33" s="92">
        <v>5000000</v>
      </c>
      <c r="F33" s="35">
        <f t="shared" si="0"/>
        <v>0</v>
      </c>
      <c r="G33" s="36">
        <v>0</v>
      </c>
      <c r="H33" s="37">
        <f t="shared" si="3"/>
        <v>0</v>
      </c>
      <c r="I33" s="88">
        <f t="shared" si="2"/>
        <v>5000000</v>
      </c>
      <c r="J33" s="37">
        <f t="shared" si="1"/>
        <v>1</v>
      </c>
    </row>
    <row r="34" spans="1:12">
      <c r="A34" s="10"/>
      <c r="B34" s="53" t="s">
        <v>105</v>
      </c>
      <c r="C34" s="34">
        <v>1</v>
      </c>
      <c r="D34" s="34" t="s">
        <v>18</v>
      </c>
      <c r="E34" s="92">
        <v>24000000</v>
      </c>
      <c r="F34" s="35">
        <f t="shared" si="0"/>
        <v>0</v>
      </c>
      <c r="G34" s="36">
        <v>0</v>
      </c>
      <c r="H34" s="37">
        <f t="shared" si="3"/>
        <v>0</v>
      </c>
      <c r="I34" s="88">
        <f t="shared" si="2"/>
        <v>24000000</v>
      </c>
      <c r="J34" s="37">
        <f t="shared" si="1"/>
        <v>1</v>
      </c>
    </row>
    <row r="35" spans="1:12">
      <c r="A35" s="10"/>
      <c r="B35" s="53" t="s">
        <v>106</v>
      </c>
      <c r="C35" s="34">
        <v>1</v>
      </c>
      <c r="D35" s="34" t="s">
        <v>18</v>
      </c>
      <c r="E35" s="92">
        <v>31000000</v>
      </c>
      <c r="F35" s="35">
        <f t="shared" si="0"/>
        <v>0</v>
      </c>
      <c r="G35" s="36">
        <v>0</v>
      </c>
      <c r="H35" s="37">
        <f t="shared" si="3"/>
        <v>0</v>
      </c>
      <c r="I35" s="88">
        <f t="shared" si="2"/>
        <v>31000000</v>
      </c>
      <c r="J35" s="37">
        <f t="shared" si="1"/>
        <v>1</v>
      </c>
      <c r="K35" s="31">
        <f>SUM(E30:E35)</f>
        <v>145000000</v>
      </c>
    </row>
    <row r="36" spans="1:12">
      <c r="A36" s="10"/>
      <c r="B36" s="53" t="s">
        <v>107</v>
      </c>
      <c r="C36" s="34">
        <v>1</v>
      </c>
      <c r="D36" s="34" t="s">
        <v>18</v>
      </c>
      <c r="E36" s="92">
        <v>8000000</v>
      </c>
      <c r="F36" s="35">
        <f t="shared" si="0"/>
        <v>0</v>
      </c>
      <c r="G36" s="36">
        <v>0</v>
      </c>
      <c r="H36" s="37">
        <f t="shared" si="3"/>
        <v>0</v>
      </c>
      <c r="I36" s="88">
        <f t="shared" si="2"/>
        <v>8000000</v>
      </c>
      <c r="J36" s="37">
        <f t="shared" si="1"/>
        <v>1</v>
      </c>
      <c r="L36" s="31"/>
    </row>
    <row r="37" spans="1:12">
      <c r="A37" s="10"/>
      <c r="B37" s="53" t="s">
        <v>108</v>
      </c>
      <c r="C37" s="34">
        <v>1</v>
      </c>
      <c r="D37" s="74" t="s">
        <v>18</v>
      </c>
      <c r="E37" s="92">
        <v>4000000</v>
      </c>
      <c r="F37" s="35">
        <f t="shared" si="0"/>
        <v>0</v>
      </c>
      <c r="G37" s="36">
        <v>0</v>
      </c>
      <c r="H37" s="37">
        <f t="shared" si="3"/>
        <v>0</v>
      </c>
      <c r="I37" s="88">
        <f t="shared" si="2"/>
        <v>4000000</v>
      </c>
      <c r="J37" s="37">
        <f t="shared" si="1"/>
        <v>1</v>
      </c>
      <c r="K37" s="31">
        <f>SUM(E34:E38)</f>
        <v>70000000</v>
      </c>
    </row>
    <row r="38" spans="1:12">
      <c r="A38" s="10"/>
      <c r="B38" s="53" t="s">
        <v>109</v>
      </c>
      <c r="C38" s="34">
        <v>1</v>
      </c>
      <c r="D38" s="74" t="s">
        <v>18</v>
      </c>
      <c r="E38" s="92">
        <v>3000000</v>
      </c>
      <c r="F38" s="35">
        <f t="shared" si="0"/>
        <v>0</v>
      </c>
      <c r="G38" s="36">
        <v>0</v>
      </c>
      <c r="H38" s="37">
        <f t="shared" si="3"/>
        <v>0</v>
      </c>
      <c r="I38" s="88">
        <f t="shared" si="2"/>
        <v>3000000</v>
      </c>
      <c r="J38" s="37">
        <f t="shared" si="1"/>
        <v>1</v>
      </c>
    </row>
    <row r="39" spans="1:12">
      <c r="A39" s="10"/>
      <c r="B39" s="53" t="s">
        <v>110</v>
      </c>
      <c r="C39" s="34">
        <v>1</v>
      </c>
      <c r="D39" s="34" t="s">
        <v>18</v>
      </c>
      <c r="E39" s="92">
        <v>18000000</v>
      </c>
      <c r="F39" s="35">
        <f t="shared" si="0"/>
        <v>0</v>
      </c>
      <c r="G39" s="36">
        <v>0</v>
      </c>
      <c r="H39" s="37">
        <f t="shared" si="3"/>
        <v>0</v>
      </c>
      <c r="I39" s="88">
        <f t="shared" si="2"/>
        <v>18000000</v>
      </c>
      <c r="J39" s="37">
        <f t="shared" si="1"/>
        <v>1</v>
      </c>
    </row>
    <row r="40" spans="1:12">
      <c r="A40" s="10"/>
      <c r="B40" s="53" t="s">
        <v>111</v>
      </c>
      <c r="C40" s="34">
        <v>1</v>
      </c>
      <c r="D40" s="34" t="s">
        <v>18</v>
      </c>
      <c r="E40" s="92">
        <v>47000000</v>
      </c>
      <c r="F40" s="35">
        <f t="shared" si="0"/>
        <v>0</v>
      </c>
      <c r="G40" s="36">
        <v>0</v>
      </c>
      <c r="H40" s="37">
        <f t="shared" si="3"/>
        <v>0</v>
      </c>
      <c r="I40" s="88">
        <f t="shared" si="2"/>
        <v>47000000</v>
      </c>
      <c r="J40" s="37">
        <f t="shared" si="1"/>
        <v>1</v>
      </c>
    </row>
    <row r="41" spans="1:12">
      <c r="A41" s="10"/>
      <c r="B41" s="53" t="s">
        <v>112</v>
      </c>
      <c r="C41" s="34">
        <v>1</v>
      </c>
      <c r="D41" s="34" t="s">
        <v>18</v>
      </c>
      <c r="E41" s="92">
        <v>5000000</v>
      </c>
      <c r="F41" s="35">
        <f t="shared" si="0"/>
        <v>0</v>
      </c>
      <c r="G41" s="36">
        <v>0</v>
      </c>
      <c r="H41" s="37">
        <f t="shared" si="3"/>
        <v>0</v>
      </c>
      <c r="I41" s="88">
        <f t="shared" si="2"/>
        <v>5000000</v>
      </c>
      <c r="J41" s="37">
        <f t="shared" si="1"/>
        <v>1</v>
      </c>
      <c r="K41" s="31">
        <f>SUM(E36:E41)</f>
        <v>85000000</v>
      </c>
    </row>
    <row r="42" spans="1:12">
      <c r="A42" s="10"/>
      <c r="B42" s="53" t="s">
        <v>113</v>
      </c>
      <c r="C42" s="34">
        <v>1</v>
      </c>
      <c r="D42" s="34" t="s">
        <v>18</v>
      </c>
      <c r="E42" s="92">
        <v>66000000</v>
      </c>
      <c r="F42" s="35">
        <f t="shared" si="0"/>
        <v>0</v>
      </c>
      <c r="G42" s="36">
        <v>0</v>
      </c>
      <c r="H42" s="37">
        <f t="shared" si="3"/>
        <v>0</v>
      </c>
      <c r="I42" s="88">
        <f t="shared" si="2"/>
        <v>66000000</v>
      </c>
      <c r="J42" s="37">
        <f t="shared" si="1"/>
        <v>1</v>
      </c>
    </row>
    <row r="43" spans="1:12">
      <c r="A43" s="10"/>
      <c r="B43" s="53" t="s">
        <v>114</v>
      </c>
      <c r="C43" s="34">
        <v>1</v>
      </c>
      <c r="D43" s="34" t="s">
        <v>18</v>
      </c>
      <c r="E43" s="92">
        <f>850000+1000000+1500000+395000+105000+150000</f>
        <v>4000000</v>
      </c>
      <c r="F43" s="35">
        <f t="shared" si="0"/>
        <v>0</v>
      </c>
      <c r="G43" s="36">
        <v>0</v>
      </c>
      <c r="H43" s="37">
        <f t="shared" si="3"/>
        <v>0</v>
      </c>
      <c r="I43" s="88">
        <f t="shared" si="2"/>
        <v>4000000</v>
      </c>
      <c r="J43" s="37">
        <f t="shared" si="1"/>
        <v>1</v>
      </c>
    </row>
    <row r="44" spans="1:12">
      <c r="A44" s="10"/>
      <c r="B44" s="53" t="s">
        <v>115</v>
      </c>
      <c r="C44" s="34">
        <v>1</v>
      </c>
      <c r="D44" s="34" t="s">
        <v>18</v>
      </c>
      <c r="E44" s="92">
        <v>32000000</v>
      </c>
      <c r="F44" s="35">
        <f t="shared" si="0"/>
        <v>0</v>
      </c>
      <c r="G44" s="36">
        <v>0</v>
      </c>
      <c r="H44" s="37">
        <f t="shared" si="3"/>
        <v>0</v>
      </c>
      <c r="I44" s="88">
        <f t="shared" si="2"/>
        <v>32000000</v>
      </c>
      <c r="J44" s="37">
        <f t="shared" si="1"/>
        <v>1</v>
      </c>
    </row>
    <row r="45" spans="1:12">
      <c r="A45" s="10"/>
      <c r="B45" s="53" t="s">
        <v>116</v>
      </c>
      <c r="C45" s="34">
        <v>1</v>
      </c>
      <c r="D45" s="34" t="s">
        <v>18</v>
      </c>
      <c r="E45" s="92">
        <v>32000000</v>
      </c>
      <c r="F45" s="35">
        <f t="shared" si="0"/>
        <v>0</v>
      </c>
      <c r="G45" s="36">
        <v>0</v>
      </c>
      <c r="H45" s="37">
        <f t="shared" si="3"/>
        <v>0</v>
      </c>
      <c r="I45" s="88">
        <f t="shared" si="2"/>
        <v>32000000</v>
      </c>
      <c r="J45" s="37">
        <f t="shared" si="1"/>
        <v>1</v>
      </c>
      <c r="K45" s="31"/>
    </row>
    <row r="46" spans="1:12">
      <c r="A46" s="10"/>
      <c r="B46" s="53" t="s">
        <v>117</v>
      </c>
      <c r="C46" s="34">
        <v>1</v>
      </c>
      <c r="D46" s="34" t="s">
        <v>18</v>
      </c>
      <c r="E46" s="92">
        <v>6000000</v>
      </c>
      <c r="F46" s="35">
        <f t="shared" si="0"/>
        <v>0</v>
      </c>
      <c r="G46" s="36">
        <v>0</v>
      </c>
      <c r="H46" s="37">
        <f t="shared" si="3"/>
        <v>0</v>
      </c>
      <c r="I46" s="88">
        <f t="shared" si="2"/>
        <v>6000000</v>
      </c>
      <c r="J46" s="37">
        <f t="shared" si="1"/>
        <v>1</v>
      </c>
      <c r="K46" s="31"/>
    </row>
    <row r="47" spans="1:12" ht="30">
      <c r="A47" s="8" t="s">
        <v>62</v>
      </c>
      <c r="B47" s="9" t="s">
        <v>64</v>
      </c>
      <c r="C47" s="19"/>
      <c r="D47" s="19"/>
      <c r="E47" s="25">
        <f>SUM(E49:E176)</f>
        <v>300000000</v>
      </c>
      <c r="F47" s="38">
        <f t="shared" si="0"/>
        <v>0.20525733333333335</v>
      </c>
      <c r="G47" s="20">
        <f>SUM(G48:G176)</f>
        <v>61577200</v>
      </c>
      <c r="H47" s="13">
        <f>G47/E47*100%</f>
        <v>0.20525733333333335</v>
      </c>
      <c r="I47" s="20">
        <f>SUM(I49:I176)</f>
        <v>238422800</v>
      </c>
      <c r="J47" s="13">
        <f t="shared" si="1"/>
        <v>0.7947426666666666</v>
      </c>
    </row>
    <row r="48" spans="1:12">
      <c r="A48" s="15"/>
      <c r="B48" s="39" t="s">
        <v>22</v>
      </c>
      <c r="C48" s="40"/>
      <c r="D48" s="40"/>
      <c r="E48" s="81"/>
      <c r="F48" s="41"/>
      <c r="G48" s="42"/>
      <c r="H48" s="43"/>
      <c r="I48" s="42"/>
      <c r="J48" s="43"/>
    </row>
    <row r="49" spans="1:12">
      <c r="A49" s="10"/>
      <c r="B49" s="70" t="s">
        <v>23</v>
      </c>
      <c r="C49" s="56">
        <v>1</v>
      </c>
      <c r="D49" s="56" t="s">
        <v>18</v>
      </c>
      <c r="E49" s="82">
        <v>1046400</v>
      </c>
      <c r="F49" s="60">
        <f t="shared" ref="F49:F59" si="4">+H49</f>
        <v>0</v>
      </c>
      <c r="G49" s="36">
        <v>0</v>
      </c>
      <c r="H49" s="37">
        <f t="shared" ref="H49:H59" si="5">+G49/E49*100%</f>
        <v>0</v>
      </c>
      <c r="I49" s="88">
        <f t="shared" ref="I49:I59" si="6">E49-G49</f>
        <v>1046400</v>
      </c>
      <c r="J49" s="37">
        <f t="shared" ref="J49:J59" si="7">100%-H49</f>
        <v>1</v>
      </c>
    </row>
    <row r="50" spans="1:12">
      <c r="A50" s="10"/>
      <c r="B50" s="70" t="s">
        <v>80</v>
      </c>
      <c r="C50" s="56">
        <v>1</v>
      </c>
      <c r="D50" s="56" t="s">
        <v>24</v>
      </c>
      <c r="E50" s="82">
        <v>3000000</v>
      </c>
      <c r="F50" s="60">
        <f t="shared" si="4"/>
        <v>0</v>
      </c>
      <c r="G50" s="36">
        <v>0</v>
      </c>
      <c r="H50" s="37">
        <f t="shared" si="5"/>
        <v>0</v>
      </c>
      <c r="I50" s="88">
        <f t="shared" si="6"/>
        <v>3000000</v>
      </c>
      <c r="J50" s="37">
        <f t="shared" si="7"/>
        <v>1</v>
      </c>
    </row>
    <row r="51" spans="1:12">
      <c r="A51" s="10"/>
      <c r="B51" s="70" t="s">
        <v>25</v>
      </c>
      <c r="C51" s="56">
        <v>1</v>
      </c>
      <c r="D51" s="56" t="s">
        <v>71</v>
      </c>
      <c r="E51" s="82">
        <v>3000000</v>
      </c>
      <c r="F51" s="60">
        <f t="shared" si="4"/>
        <v>0.5</v>
      </c>
      <c r="G51" s="36">
        <v>1500000</v>
      </c>
      <c r="H51" s="37">
        <f t="shared" si="5"/>
        <v>0.5</v>
      </c>
      <c r="I51" s="88">
        <f t="shared" si="6"/>
        <v>1500000</v>
      </c>
      <c r="J51" s="37">
        <f t="shared" si="7"/>
        <v>0.5</v>
      </c>
    </row>
    <row r="52" spans="1:12">
      <c r="A52" s="10"/>
      <c r="B52" s="70" t="s">
        <v>68</v>
      </c>
      <c r="C52" s="56">
        <v>2</v>
      </c>
      <c r="D52" s="56" t="s">
        <v>26</v>
      </c>
      <c r="E52" s="82">
        <v>4000000</v>
      </c>
      <c r="F52" s="60">
        <f t="shared" si="4"/>
        <v>1</v>
      </c>
      <c r="G52" s="36">
        <f>E52</f>
        <v>4000000</v>
      </c>
      <c r="H52" s="37">
        <f t="shared" si="5"/>
        <v>1</v>
      </c>
      <c r="I52" s="88">
        <f t="shared" si="6"/>
        <v>0</v>
      </c>
      <c r="J52" s="37">
        <f t="shared" si="7"/>
        <v>0</v>
      </c>
    </row>
    <row r="53" spans="1:12">
      <c r="A53" s="10"/>
      <c r="B53" s="70" t="s">
        <v>27</v>
      </c>
      <c r="C53" s="56">
        <v>24</v>
      </c>
      <c r="D53" s="56" t="s">
        <v>18</v>
      </c>
      <c r="E53" s="82">
        <v>6000000</v>
      </c>
      <c r="F53" s="60">
        <f t="shared" si="4"/>
        <v>0</v>
      </c>
      <c r="G53" s="36">
        <v>0</v>
      </c>
      <c r="H53" s="37">
        <f t="shared" si="5"/>
        <v>0</v>
      </c>
      <c r="I53" s="88">
        <f t="shared" si="6"/>
        <v>6000000</v>
      </c>
      <c r="J53" s="37">
        <f t="shared" si="7"/>
        <v>1</v>
      </c>
    </row>
    <row r="54" spans="1:12">
      <c r="A54" s="10"/>
      <c r="B54" s="70" t="s">
        <v>28</v>
      </c>
      <c r="C54" s="56">
        <v>17</v>
      </c>
      <c r="D54" s="64" t="s">
        <v>24</v>
      </c>
      <c r="E54" s="82">
        <v>4250000</v>
      </c>
      <c r="F54" s="60">
        <f t="shared" si="4"/>
        <v>0</v>
      </c>
      <c r="G54" s="36">
        <v>0</v>
      </c>
      <c r="H54" s="37">
        <f t="shared" si="5"/>
        <v>0</v>
      </c>
      <c r="I54" s="88">
        <f t="shared" si="6"/>
        <v>4250000</v>
      </c>
      <c r="J54" s="37">
        <f t="shared" si="7"/>
        <v>1</v>
      </c>
      <c r="K54" s="31"/>
      <c r="L54" s="32"/>
    </row>
    <row r="55" spans="1:12">
      <c r="A55" s="10"/>
      <c r="B55" s="70" t="s">
        <v>20</v>
      </c>
      <c r="C55" s="56">
        <v>1</v>
      </c>
      <c r="D55" s="56" t="s">
        <v>26</v>
      </c>
      <c r="E55" s="82">
        <v>453600</v>
      </c>
      <c r="F55" s="60">
        <f t="shared" si="4"/>
        <v>1</v>
      </c>
      <c r="G55" s="36">
        <f>E55</f>
        <v>453600</v>
      </c>
      <c r="H55" s="37">
        <f t="shared" si="5"/>
        <v>1</v>
      </c>
      <c r="I55" s="88">
        <f t="shared" si="6"/>
        <v>0</v>
      </c>
      <c r="J55" s="37">
        <f t="shared" si="7"/>
        <v>0</v>
      </c>
    </row>
    <row r="56" spans="1:12">
      <c r="A56" s="10"/>
      <c r="B56" s="70" t="s">
        <v>29</v>
      </c>
      <c r="C56" s="56">
        <v>1</v>
      </c>
      <c r="D56" s="56" t="s">
        <v>18</v>
      </c>
      <c r="E56" s="82">
        <v>750000</v>
      </c>
      <c r="F56" s="60">
        <f t="shared" si="4"/>
        <v>0</v>
      </c>
      <c r="G56" s="36">
        <v>0</v>
      </c>
      <c r="H56" s="37">
        <f t="shared" si="5"/>
        <v>0</v>
      </c>
      <c r="I56" s="88">
        <f t="shared" si="6"/>
        <v>750000</v>
      </c>
      <c r="J56" s="37">
        <f t="shared" si="7"/>
        <v>1</v>
      </c>
    </row>
    <row r="57" spans="1:12">
      <c r="A57" s="10"/>
      <c r="B57" s="70" t="s">
        <v>30</v>
      </c>
      <c r="C57" s="56">
        <v>10</v>
      </c>
      <c r="D57" s="56" t="s">
        <v>26</v>
      </c>
      <c r="E57" s="82">
        <v>2500000</v>
      </c>
      <c r="F57" s="60">
        <f t="shared" si="4"/>
        <v>0</v>
      </c>
      <c r="G57" s="36">
        <v>0</v>
      </c>
      <c r="H57" s="37">
        <f t="shared" si="5"/>
        <v>0</v>
      </c>
      <c r="I57" s="88">
        <f t="shared" si="6"/>
        <v>2500000</v>
      </c>
      <c r="J57" s="37">
        <f t="shared" si="7"/>
        <v>1</v>
      </c>
    </row>
    <row r="58" spans="1:12">
      <c r="A58" s="10"/>
      <c r="B58" s="70" t="s">
        <v>79</v>
      </c>
      <c r="C58" s="56">
        <v>1</v>
      </c>
      <c r="D58" s="76" t="s">
        <v>24</v>
      </c>
      <c r="E58" s="82">
        <v>2000000</v>
      </c>
      <c r="F58" s="60">
        <f t="shared" ref="F58" si="8">+H58</f>
        <v>0</v>
      </c>
      <c r="G58" s="36">
        <v>0</v>
      </c>
      <c r="H58" s="37">
        <f t="shared" ref="H58" si="9">+G58/E58*100%</f>
        <v>0</v>
      </c>
      <c r="I58" s="88">
        <f t="shared" ref="I58" si="10">E58-G58</f>
        <v>2000000</v>
      </c>
      <c r="J58" s="37">
        <f t="shared" ref="J58" si="11">100%-H58</f>
        <v>1</v>
      </c>
    </row>
    <row r="59" spans="1:12">
      <c r="A59" s="10"/>
      <c r="B59" s="70" t="s">
        <v>31</v>
      </c>
      <c r="C59" s="56">
        <v>12</v>
      </c>
      <c r="D59" s="56" t="s">
        <v>18</v>
      </c>
      <c r="E59" s="82">
        <v>3000000</v>
      </c>
      <c r="F59" s="60">
        <f t="shared" si="4"/>
        <v>0</v>
      </c>
      <c r="G59" s="36">
        <v>0</v>
      </c>
      <c r="H59" s="37">
        <f t="shared" si="5"/>
        <v>0</v>
      </c>
      <c r="I59" s="88">
        <f t="shared" si="6"/>
        <v>3000000</v>
      </c>
      <c r="J59" s="37">
        <f t="shared" si="7"/>
        <v>1</v>
      </c>
      <c r="K59" s="31">
        <f>SUM(E49:E59)</f>
        <v>30000000</v>
      </c>
    </row>
    <row r="60" spans="1:12">
      <c r="A60" s="15"/>
      <c r="B60" s="71" t="s">
        <v>32</v>
      </c>
      <c r="C60" s="61"/>
      <c r="D60" s="61"/>
      <c r="E60" s="83"/>
      <c r="F60" s="62"/>
      <c r="G60" s="63"/>
      <c r="H60" s="42"/>
      <c r="I60" s="89"/>
      <c r="J60" s="43"/>
      <c r="K60" s="31"/>
    </row>
    <row r="61" spans="1:12">
      <c r="A61" s="10"/>
      <c r="B61" s="70" t="s">
        <v>33</v>
      </c>
      <c r="C61" s="56">
        <v>1</v>
      </c>
      <c r="D61" s="56" t="s">
        <v>18</v>
      </c>
      <c r="E61" s="82">
        <v>1467800</v>
      </c>
      <c r="F61" s="60">
        <f t="shared" ref="F61:F71" si="12">+H61</f>
        <v>0</v>
      </c>
      <c r="G61" s="36">
        <v>0</v>
      </c>
      <c r="H61" s="37">
        <f t="shared" ref="H61:H71" si="13">+G61/E61*100%</f>
        <v>0</v>
      </c>
      <c r="I61" s="88">
        <f t="shared" ref="I61:I71" si="14">E61-G61</f>
        <v>1467800</v>
      </c>
      <c r="J61" s="37">
        <f t="shared" ref="J61:J71" si="15">100%-H61</f>
        <v>1</v>
      </c>
    </row>
    <row r="62" spans="1:12">
      <c r="A62" s="10"/>
      <c r="B62" s="70" t="s">
        <v>81</v>
      </c>
      <c r="C62" s="56">
        <v>1</v>
      </c>
      <c r="D62" s="56" t="s">
        <v>24</v>
      </c>
      <c r="E62" s="82">
        <v>2875000</v>
      </c>
      <c r="F62" s="60">
        <f t="shared" si="12"/>
        <v>0</v>
      </c>
      <c r="G62" s="36">
        <v>0</v>
      </c>
      <c r="H62" s="37">
        <f t="shared" si="13"/>
        <v>0</v>
      </c>
      <c r="I62" s="88">
        <f t="shared" si="14"/>
        <v>2875000</v>
      </c>
      <c r="J62" s="37">
        <f t="shared" si="15"/>
        <v>1</v>
      </c>
    </row>
    <row r="63" spans="1:12">
      <c r="A63" s="10"/>
      <c r="B63" s="70" t="s">
        <v>68</v>
      </c>
      <c r="C63" s="56">
        <v>2</v>
      </c>
      <c r="D63" s="56" t="s">
        <v>26</v>
      </c>
      <c r="E63" s="82">
        <v>4000000</v>
      </c>
      <c r="F63" s="60">
        <f t="shared" si="12"/>
        <v>1</v>
      </c>
      <c r="G63" s="36">
        <f>E63</f>
        <v>4000000</v>
      </c>
      <c r="H63" s="37">
        <f t="shared" si="13"/>
        <v>1</v>
      </c>
      <c r="I63" s="88">
        <f t="shared" si="14"/>
        <v>0</v>
      </c>
      <c r="J63" s="37">
        <f t="shared" si="15"/>
        <v>0</v>
      </c>
      <c r="K63" s="31"/>
      <c r="L63" s="32"/>
    </row>
    <row r="64" spans="1:12">
      <c r="A64" s="10"/>
      <c r="B64" s="70" t="s">
        <v>34</v>
      </c>
      <c r="C64" s="56">
        <v>1</v>
      </c>
      <c r="D64" s="56" t="s">
        <v>71</v>
      </c>
      <c r="E64" s="82">
        <v>3000000</v>
      </c>
      <c r="F64" s="60">
        <f t="shared" si="12"/>
        <v>0.5</v>
      </c>
      <c r="G64" s="36">
        <v>1500000</v>
      </c>
      <c r="H64" s="37">
        <f t="shared" si="13"/>
        <v>0.5</v>
      </c>
      <c r="I64" s="88">
        <f t="shared" si="14"/>
        <v>1500000</v>
      </c>
      <c r="J64" s="37">
        <f t="shared" si="15"/>
        <v>0.5</v>
      </c>
    </row>
    <row r="65" spans="1:12">
      <c r="A65" s="10"/>
      <c r="B65" s="70" t="s">
        <v>35</v>
      </c>
      <c r="C65" s="56">
        <v>2</v>
      </c>
      <c r="D65" s="56" t="s">
        <v>26</v>
      </c>
      <c r="E65" s="82">
        <v>907200</v>
      </c>
      <c r="F65" s="60">
        <f t="shared" si="12"/>
        <v>1</v>
      </c>
      <c r="G65" s="36">
        <f>E65</f>
        <v>907200</v>
      </c>
      <c r="H65" s="37">
        <f t="shared" si="13"/>
        <v>1</v>
      </c>
      <c r="I65" s="88">
        <f t="shared" si="14"/>
        <v>0</v>
      </c>
      <c r="J65" s="37">
        <f t="shared" si="15"/>
        <v>0</v>
      </c>
    </row>
    <row r="66" spans="1:12">
      <c r="A66" s="10"/>
      <c r="B66" s="70" t="s">
        <v>27</v>
      </c>
      <c r="C66" s="56">
        <v>20</v>
      </c>
      <c r="D66" s="56" t="s">
        <v>18</v>
      </c>
      <c r="E66" s="82">
        <v>5000000</v>
      </c>
      <c r="F66" s="60">
        <f t="shared" si="12"/>
        <v>0</v>
      </c>
      <c r="G66" s="36">
        <v>0</v>
      </c>
      <c r="H66" s="37">
        <f t="shared" si="13"/>
        <v>0</v>
      </c>
      <c r="I66" s="88">
        <f t="shared" si="14"/>
        <v>5000000</v>
      </c>
      <c r="J66" s="37">
        <f t="shared" si="15"/>
        <v>1</v>
      </c>
    </row>
    <row r="67" spans="1:12">
      <c r="A67" s="10"/>
      <c r="B67" s="70" t="s">
        <v>36</v>
      </c>
      <c r="C67" s="56">
        <v>12</v>
      </c>
      <c r="D67" s="56" t="s">
        <v>18</v>
      </c>
      <c r="E67" s="82">
        <v>3000000</v>
      </c>
      <c r="F67" s="60">
        <f t="shared" si="12"/>
        <v>0</v>
      </c>
      <c r="G67" s="36">
        <v>0</v>
      </c>
      <c r="H67" s="37">
        <f t="shared" si="13"/>
        <v>0</v>
      </c>
      <c r="I67" s="88">
        <f t="shared" si="14"/>
        <v>3000000</v>
      </c>
      <c r="J67" s="37">
        <f t="shared" si="15"/>
        <v>1</v>
      </c>
    </row>
    <row r="68" spans="1:12">
      <c r="A68" s="10"/>
      <c r="B68" s="70" t="s">
        <v>28</v>
      </c>
      <c r="C68" s="56">
        <v>18</v>
      </c>
      <c r="D68" s="64" t="s">
        <v>24</v>
      </c>
      <c r="E68" s="82">
        <v>4500000</v>
      </c>
      <c r="F68" s="60">
        <f t="shared" si="12"/>
        <v>0</v>
      </c>
      <c r="G68" s="36">
        <v>0</v>
      </c>
      <c r="H68" s="37">
        <f t="shared" si="13"/>
        <v>0</v>
      </c>
      <c r="I68" s="88">
        <f t="shared" si="14"/>
        <v>4500000</v>
      </c>
      <c r="J68" s="37">
        <f t="shared" si="15"/>
        <v>1</v>
      </c>
    </row>
    <row r="69" spans="1:12">
      <c r="A69" s="10"/>
      <c r="B69" s="70" t="s">
        <v>79</v>
      </c>
      <c r="C69" s="56">
        <v>1</v>
      </c>
      <c r="D69" s="76" t="s">
        <v>24</v>
      </c>
      <c r="E69" s="82">
        <v>2000000</v>
      </c>
      <c r="F69" s="60">
        <f t="shared" si="12"/>
        <v>0</v>
      </c>
      <c r="G69" s="36">
        <v>0</v>
      </c>
      <c r="H69" s="37">
        <f t="shared" si="13"/>
        <v>0</v>
      </c>
      <c r="I69" s="88">
        <f t="shared" si="14"/>
        <v>2000000</v>
      </c>
      <c r="J69" s="37">
        <f t="shared" si="15"/>
        <v>1</v>
      </c>
    </row>
    <row r="70" spans="1:12">
      <c r="A70" s="10"/>
      <c r="B70" s="70" t="s">
        <v>37</v>
      </c>
      <c r="C70" s="56">
        <v>1</v>
      </c>
      <c r="D70" s="56" t="s">
        <v>24</v>
      </c>
      <c r="E70" s="82">
        <v>750000</v>
      </c>
      <c r="F70" s="60">
        <f t="shared" si="12"/>
        <v>0</v>
      </c>
      <c r="G70" s="36">
        <v>0</v>
      </c>
      <c r="H70" s="37">
        <f t="shared" si="13"/>
        <v>0</v>
      </c>
      <c r="I70" s="88">
        <f t="shared" si="14"/>
        <v>750000</v>
      </c>
      <c r="J70" s="37">
        <f t="shared" si="15"/>
        <v>1</v>
      </c>
    </row>
    <row r="71" spans="1:12">
      <c r="A71" s="10"/>
      <c r="B71" s="70" t="s">
        <v>30</v>
      </c>
      <c r="C71" s="56">
        <v>10</v>
      </c>
      <c r="D71" s="56" t="s">
        <v>26</v>
      </c>
      <c r="E71" s="82">
        <v>2500000</v>
      </c>
      <c r="F71" s="60">
        <f t="shared" si="12"/>
        <v>0</v>
      </c>
      <c r="G71" s="36">
        <v>0</v>
      </c>
      <c r="H71" s="37">
        <f t="shared" si="13"/>
        <v>0</v>
      </c>
      <c r="I71" s="88">
        <f t="shared" si="14"/>
        <v>2500000</v>
      </c>
      <c r="J71" s="37">
        <f t="shared" si="15"/>
        <v>1</v>
      </c>
      <c r="K71" s="31">
        <f>SUM(E61:E71)</f>
        <v>30000000</v>
      </c>
    </row>
    <row r="72" spans="1:12">
      <c r="A72" s="15"/>
      <c r="B72" s="71" t="s">
        <v>38</v>
      </c>
      <c r="C72" s="61"/>
      <c r="D72" s="61"/>
      <c r="E72" s="83"/>
      <c r="F72" s="62"/>
      <c r="G72" s="63"/>
      <c r="H72" s="42"/>
      <c r="I72" s="89"/>
      <c r="J72" s="43"/>
      <c r="K72" s="31">
        <f>30000000-E72</f>
        <v>30000000</v>
      </c>
    </row>
    <row r="73" spans="1:12">
      <c r="A73" s="10"/>
      <c r="B73" s="70" t="s">
        <v>33</v>
      </c>
      <c r="C73" s="77">
        <v>1</v>
      </c>
      <c r="D73" s="77" t="s">
        <v>18</v>
      </c>
      <c r="E73" s="84">
        <v>1500000</v>
      </c>
      <c r="F73" s="78">
        <f t="shared" ref="F73:F83" si="16">+H73</f>
        <v>0</v>
      </c>
      <c r="G73" s="79">
        <v>0</v>
      </c>
      <c r="H73" s="80">
        <f t="shared" ref="H73:H83" si="17">+G73/E73*100%</f>
        <v>0</v>
      </c>
      <c r="I73" s="90">
        <f t="shared" ref="I73:I83" si="18">E73-G73</f>
        <v>1500000</v>
      </c>
      <c r="J73" s="80">
        <f t="shared" ref="J73:J83" si="19">100%-H73</f>
        <v>1</v>
      </c>
    </row>
    <row r="74" spans="1:12">
      <c r="A74" s="10"/>
      <c r="B74" s="70" t="s">
        <v>79</v>
      </c>
      <c r="C74" s="77">
        <v>1</v>
      </c>
      <c r="D74" s="77" t="s">
        <v>24</v>
      </c>
      <c r="E74" s="91">
        <v>2000000</v>
      </c>
      <c r="F74" s="78">
        <f t="shared" si="16"/>
        <v>0</v>
      </c>
      <c r="G74" s="79">
        <v>0</v>
      </c>
      <c r="H74" s="80">
        <f t="shared" si="17"/>
        <v>0</v>
      </c>
      <c r="I74" s="90">
        <f t="shared" si="18"/>
        <v>2000000</v>
      </c>
      <c r="J74" s="80">
        <f t="shared" si="19"/>
        <v>1</v>
      </c>
    </row>
    <row r="75" spans="1:12">
      <c r="A75" s="10"/>
      <c r="B75" s="70" t="s">
        <v>80</v>
      </c>
      <c r="C75" s="77">
        <v>1</v>
      </c>
      <c r="D75" s="77" t="s">
        <v>24</v>
      </c>
      <c r="E75" s="84">
        <v>2750000</v>
      </c>
      <c r="F75" s="78">
        <f t="shared" si="16"/>
        <v>0</v>
      </c>
      <c r="G75" s="79">
        <v>0</v>
      </c>
      <c r="H75" s="80">
        <f t="shared" si="17"/>
        <v>0</v>
      </c>
      <c r="I75" s="90">
        <f t="shared" si="18"/>
        <v>2750000</v>
      </c>
      <c r="J75" s="80">
        <f t="shared" si="19"/>
        <v>1</v>
      </c>
    </row>
    <row r="76" spans="1:12">
      <c r="A76" s="10"/>
      <c r="B76" s="70" t="s">
        <v>68</v>
      </c>
      <c r="C76" s="77">
        <v>2</v>
      </c>
      <c r="D76" s="77" t="s">
        <v>26</v>
      </c>
      <c r="E76" s="84">
        <v>4000000</v>
      </c>
      <c r="F76" s="78">
        <f t="shared" si="16"/>
        <v>1</v>
      </c>
      <c r="G76" s="79">
        <f>E76</f>
        <v>4000000</v>
      </c>
      <c r="H76" s="80">
        <f t="shared" si="17"/>
        <v>1</v>
      </c>
      <c r="I76" s="90">
        <f t="shared" si="18"/>
        <v>0</v>
      </c>
      <c r="J76" s="80">
        <f t="shared" si="19"/>
        <v>0</v>
      </c>
      <c r="K76" s="31"/>
      <c r="L76" s="32"/>
    </row>
    <row r="77" spans="1:12">
      <c r="A77" s="10"/>
      <c r="B77" s="70" t="s">
        <v>25</v>
      </c>
      <c r="C77" s="77">
        <v>1</v>
      </c>
      <c r="D77" s="77" t="s">
        <v>71</v>
      </c>
      <c r="E77" s="84">
        <v>3000000</v>
      </c>
      <c r="F77" s="78">
        <f t="shared" si="16"/>
        <v>0.5</v>
      </c>
      <c r="G77" s="79">
        <v>1500000</v>
      </c>
      <c r="H77" s="80">
        <f t="shared" si="17"/>
        <v>0.5</v>
      </c>
      <c r="I77" s="90">
        <f t="shared" si="18"/>
        <v>1500000</v>
      </c>
      <c r="J77" s="80">
        <f t="shared" si="19"/>
        <v>0.5</v>
      </c>
    </row>
    <row r="78" spans="1:12">
      <c r="A78" s="10"/>
      <c r="B78" s="70" t="s">
        <v>28</v>
      </c>
      <c r="C78" s="77">
        <v>10</v>
      </c>
      <c r="D78" s="77" t="s">
        <v>24</v>
      </c>
      <c r="E78" s="84">
        <v>3000000</v>
      </c>
      <c r="F78" s="78">
        <f t="shared" si="16"/>
        <v>0</v>
      </c>
      <c r="G78" s="79">
        <v>0</v>
      </c>
      <c r="H78" s="80">
        <f t="shared" si="17"/>
        <v>0</v>
      </c>
      <c r="I78" s="90">
        <f t="shared" si="18"/>
        <v>3000000</v>
      </c>
      <c r="J78" s="80">
        <f t="shared" si="19"/>
        <v>1</v>
      </c>
    </row>
    <row r="79" spans="1:12">
      <c r="A79" s="10"/>
      <c r="B79" s="70" t="s">
        <v>27</v>
      </c>
      <c r="C79" s="77">
        <v>15</v>
      </c>
      <c r="D79" s="77" t="s">
        <v>18</v>
      </c>
      <c r="E79" s="84">
        <v>3750000</v>
      </c>
      <c r="F79" s="78">
        <f t="shared" si="16"/>
        <v>0</v>
      </c>
      <c r="G79" s="79">
        <v>0</v>
      </c>
      <c r="H79" s="80">
        <f t="shared" si="17"/>
        <v>0</v>
      </c>
      <c r="I79" s="90">
        <f t="shared" si="18"/>
        <v>3750000</v>
      </c>
      <c r="J79" s="80">
        <f t="shared" si="19"/>
        <v>1</v>
      </c>
    </row>
    <row r="80" spans="1:12">
      <c r="A80" s="10"/>
      <c r="B80" s="70" t="s">
        <v>36</v>
      </c>
      <c r="C80" s="77">
        <v>15</v>
      </c>
      <c r="D80" s="77" t="s">
        <v>18</v>
      </c>
      <c r="E80" s="84">
        <v>3750000</v>
      </c>
      <c r="F80" s="78">
        <f t="shared" si="16"/>
        <v>0</v>
      </c>
      <c r="G80" s="79">
        <v>0</v>
      </c>
      <c r="H80" s="80">
        <f t="shared" si="17"/>
        <v>0</v>
      </c>
      <c r="I80" s="90">
        <f t="shared" si="18"/>
        <v>3750000</v>
      </c>
      <c r="J80" s="80">
        <f t="shared" si="19"/>
        <v>1</v>
      </c>
    </row>
    <row r="81" spans="1:12">
      <c r="A81" s="10"/>
      <c r="B81" s="70" t="s">
        <v>39</v>
      </c>
      <c r="C81" s="77">
        <v>1</v>
      </c>
      <c r="D81" s="77" t="s">
        <v>18</v>
      </c>
      <c r="E81" s="84">
        <v>750000</v>
      </c>
      <c r="F81" s="78">
        <f t="shared" si="16"/>
        <v>0</v>
      </c>
      <c r="G81" s="79">
        <v>0</v>
      </c>
      <c r="H81" s="80">
        <f t="shared" si="17"/>
        <v>0</v>
      </c>
      <c r="I81" s="90">
        <f t="shared" si="18"/>
        <v>750000</v>
      </c>
      <c r="J81" s="80">
        <f t="shared" si="19"/>
        <v>1</v>
      </c>
    </row>
    <row r="82" spans="1:12">
      <c r="A82" s="10"/>
      <c r="B82" s="70" t="s">
        <v>30</v>
      </c>
      <c r="C82" s="77">
        <v>10</v>
      </c>
      <c r="D82" s="77" t="s">
        <v>26</v>
      </c>
      <c r="E82" s="84">
        <v>2500000</v>
      </c>
      <c r="F82" s="78">
        <f t="shared" si="16"/>
        <v>0</v>
      </c>
      <c r="G82" s="79">
        <v>0</v>
      </c>
      <c r="H82" s="80">
        <f t="shared" si="17"/>
        <v>0</v>
      </c>
      <c r="I82" s="90">
        <f t="shared" si="18"/>
        <v>2500000</v>
      </c>
      <c r="J82" s="80">
        <f t="shared" si="19"/>
        <v>1</v>
      </c>
    </row>
    <row r="83" spans="1:12">
      <c r="A83" s="10"/>
      <c r="B83" s="70" t="s">
        <v>69</v>
      </c>
      <c r="C83" s="77">
        <v>1</v>
      </c>
      <c r="D83" s="77" t="s">
        <v>24</v>
      </c>
      <c r="E83" s="84">
        <v>3000000</v>
      </c>
      <c r="F83" s="78">
        <f t="shared" si="16"/>
        <v>0</v>
      </c>
      <c r="G83" s="79">
        <v>0</v>
      </c>
      <c r="H83" s="80">
        <f t="shared" si="17"/>
        <v>0</v>
      </c>
      <c r="I83" s="90">
        <f t="shared" si="18"/>
        <v>3000000</v>
      </c>
      <c r="J83" s="80">
        <f t="shared" si="19"/>
        <v>1</v>
      </c>
      <c r="K83" s="65">
        <f>SUM(E73:E83)</f>
        <v>30000000</v>
      </c>
      <c r="L83" s="31"/>
    </row>
    <row r="84" spans="1:12">
      <c r="A84" s="15"/>
      <c r="B84" s="71" t="s">
        <v>40</v>
      </c>
      <c r="C84" s="61"/>
      <c r="D84" s="61"/>
      <c r="E84" s="83"/>
      <c r="F84" s="62"/>
      <c r="G84" s="63"/>
      <c r="H84" s="42"/>
      <c r="I84" s="89"/>
      <c r="J84" s="43"/>
      <c r="K84" s="31"/>
    </row>
    <row r="85" spans="1:12">
      <c r="A85" s="10"/>
      <c r="B85" s="70" t="s">
        <v>23</v>
      </c>
      <c r="C85" s="56">
        <v>1</v>
      </c>
      <c r="D85" s="56" t="s">
        <v>18</v>
      </c>
      <c r="E85" s="82">
        <v>1500000</v>
      </c>
      <c r="F85" s="60">
        <f t="shared" ref="F85:F97" si="20">+H85</f>
        <v>0</v>
      </c>
      <c r="G85" s="36">
        <v>0</v>
      </c>
      <c r="H85" s="37">
        <f t="shared" ref="H85:H97" si="21">+G85/E85*100%</f>
        <v>0</v>
      </c>
      <c r="I85" s="88">
        <f t="shared" ref="I85:I97" si="22">E85-G85</f>
        <v>1500000</v>
      </c>
      <c r="J85" s="37">
        <f t="shared" ref="J85:J97" si="23">100%-H85</f>
        <v>1</v>
      </c>
    </row>
    <row r="86" spans="1:12">
      <c r="A86" s="10"/>
      <c r="B86" s="70" t="s">
        <v>83</v>
      </c>
      <c r="C86" s="56">
        <v>1</v>
      </c>
      <c r="D86" s="56" t="s">
        <v>24</v>
      </c>
      <c r="E86" s="82">
        <v>3000000</v>
      </c>
      <c r="F86" s="60">
        <f t="shared" si="20"/>
        <v>0</v>
      </c>
      <c r="G86" s="36">
        <v>0</v>
      </c>
      <c r="H86" s="37">
        <f t="shared" si="21"/>
        <v>0</v>
      </c>
      <c r="I86" s="88">
        <f t="shared" si="22"/>
        <v>3000000</v>
      </c>
      <c r="J86" s="37">
        <f t="shared" si="23"/>
        <v>1</v>
      </c>
      <c r="K86" s="31"/>
      <c r="L86" s="32"/>
    </row>
    <row r="87" spans="1:12">
      <c r="A87" s="10"/>
      <c r="B87" s="70" t="s">
        <v>74</v>
      </c>
      <c r="C87" s="77">
        <v>1</v>
      </c>
      <c r="D87" s="77" t="s">
        <v>24</v>
      </c>
      <c r="E87" s="84">
        <v>3171400</v>
      </c>
      <c r="F87" s="78">
        <f t="shared" si="20"/>
        <v>0</v>
      </c>
      <c r="G87" s="79">
        <v>0</v>
      </c>
      <c r="H87" s="80">
        <f t="shared" si="21"/>
        <v>0</v>
      </c>
      <c r="I87" s="90">
        <f t="shared" si="22"/>
        <v>3171400</v>
      </c>
      <c r="J87" s="80">
        <f t="shared" si="23"/>
        <v>1</v>
      </c>
      <c r="K87" s="31"/>
      <c r="L87" s="32"/>
    </row>
    <row r="88" spans="1:12">
      <c r="A88" s="10"/>
      <c r="B88" s="70" t="s">
        <v>79</v>
      </c>
      <c r="C88" s="56">
        <v>1</v>
      </c>
      <c r="D88" s="76" t="s">
        <v>24</v>
      </c>
      <c r="E88" s="82">
        <v>2000000</v>
      </c>
      <c r="F88" s="60">
        <f t="shared" si="20"/>
        <v>0</v>
      </c>
      <c r="G88" s="36">
        <v>0</v>
      </c>
      <c r="H88" s="37">
        <f t="shared" si="21"/>
        <v>0</v>
      </c>
      <c r="I88" s="88">
        <f t="shared" si="22"/>
        <v>2000000</v>
      </c>
      <c r="J88" s="37">
        <f t="shared" si="23"/>
        <v>1</v>
      </c>
    </row>
    <row r="89" spans="1:12">
      <c r="A89" s="10"/>
      <c r="B89" s="70" t="s">
        <v>70</v>
      </c>
      <c r="C89" s="56">
        <v>2</v>
      </c>
      <c r="D89" s="64" t="s">
        <v>26</v>
      </c>
      <c r="E89" s="82">
        <v>4000000</v>
      </c>
      <c r="F89" s="60">
        <f t="shared" si="20"/>
        <v>1</v>
      </c>
      <c r="G89" s="36">
        <f>E89</f>
        <v>4000000</v>
      </c>
      <c r="H89" s="37">
        <f t="shared" si="21"/>
        <v>1</v>
      </c>
      <c r="I89" s="88">
        <f t="shared" si="22"/>
        <v>0</v>
      </c>
      <c r="J89" s="37">
        <f t="shared" si="23"/>
        <v>0</v>
      </c>
    </row>
    <row r="90" spans="1:12">
      <c r="A90" s="10"/>
      <c r="B90" s="70" t="s">
        <v>25</v>
      </c>
      <c r="C90" s="56">
        <v>1</v>
      </c>
      <c r="D90" s="56" t="s">
        <v>71</v>
      </c>
      <c r="E90" s="82">
        <v>3000000</v>
      </c>
      <c r="F90" s="60">
        <f t="shared" si="20"/>
        <v>0.5</v>
      </c>
      <c r="G90" s="36">
        <v>1500000</v>
      </c>
      <c r="H90" s="37">
        <f t="shared" si="21"/>
        <v>0.5</v>
      </c>
      <c r="I90" s="88">
        <f t="shared" si="22"/>
        <v>1500000</v>
      </c>
      <c r="J90" s="37">
        <f t="shared" si="23"/>
        <v>0.5</v>
      </c>
    </row>
    <row r="91" spans="1:12">
      <c r="A91" s="10"/>
      <c r="B91" s="70" t="s">
        <v>41</v>
      </c>
      <c r="C91" s="56">
        <v>1</v>
      </c>
      <c r="D91" s="56" t="s">
        <v>26</v>
      </c>
      <c r="E91" s="82">
        <v>453600</v>
      </c>
      <c r="F91" s="60">
        <f t="shared" si="20"/>
        <v>1</v>
      </c>
      <c r="G91" s="36">
        <f>E91</f>
        <v>453600</v>
      </c>
      <c r="H91" s="37">
        <f t="shared" si="21"/>
        <v>1</v>
      </c>
      <c r="I91" s="88">
        <f t="shared" si="22"/>
        <v>0</v>
      </c>
      <c r="J91" s="37">
        <f t="shared" si="23"/>
        <v>0</v>
      </c>
    </row>
    <row r="92" spans="1:12">
      <c r="A92" s="10"/>
      <c r="B92" s="70" t="s">
        <v>27</v>
      </c>
      <c r="C92" s="56">
        <v>8</v>
      </c>
      <c r="D92" s="56" t="s">
        <v>18</v>
      </c>
      <c r="E92" s="82">
        <v>2000000</v>
      </c>
      <c r="F92" s="60">
        <f t="shared" si="20"/>
        <v>0</v>
      </c>
      <c r="G92" s="36">
        <v>0</v>
      </c>
      <c r="H92" s="37">
        <f t="shared" si="21"/>
        <v>0</v>
      </c>
      <c r="I92" s="88">
        <f t="shared" si="22"/>
        <v>2000000</v>
      </c>
      <c r="J92" s="37">
        <f t="shared" si="23"/>
        <v>1</v>
      </c>
    </row>
    <row r="93" spans="1:12">
      <c r="A93" s="10"/>
      <c r="B93" s="70" t="s">
        <v>36</v>
      </c>
      <c r="C93" s="56">
        <v>7</v>
      </c>
      <c r="D93" s="56" t="s">
        <v>18</v>
      </c>
      <c r="E93" s="82">
        <v>1750000</v>
      </c>
      <c r="F93" s="60">
        <f t="shared" si="20"/>
        <v>0</v>
      </c>
      <c r="G93" s="36">
        <v>0</v>
      </c>
      <c r="H93" s="37">
        <f t="shared" si="21"/>
        <v>0</v>
      </c>
      <c r="I93" s="88">
        <f t="shared" si="22"/>
        <v>1750000</v>
      </c>
      <c r="J93" s="37">
        <f t="shared" si="23"/>
        <v>1</v>
      </c>
    </row>
    <row r="94" spans="1:12">
      <c r="A94" s="10"/>
      <c r="B94" s="70" t="s">
        <v>28</v>
      </c>
      <c r="C94" s="56">
        <v>12</v>
      </c>
      <c r="D94" s="64" t="s">
        <v>24</v>
      </c>
      <c r="E94" s="82">
        <v>3000000</v>
      </c>
      <c r="F94" s="60">
        <f t="shared" si="20"/>
        <v>0</v>
      </c>
      <c r="G94" s="36">
        <v>0</v>
      </c>
      <c r="H94" s="37">
        <f t="shared" si="21"/>
        <v>0</v>
      </c>
      <c r="I94" s="88">
        <f t="shared" si="22"/>
        <v>3000000</v>
      </c>
      <c r="J94" s="37">
        <f t="shared" si="23"/>
        <v>1</v>
      </c>
    </row>
    <row r="95" spans="1:12">
      <c r="A95" s="10"/>
      <c r="B95" s="70" t="s">
        <v>42</v>
      </c>
      <c r="C95" s="56">
        <v>1</v>
      </c>
      <c r="D95" s="56" t="s">
        <v>18</v>
      </c>
      <c r="E95" s="82">
        <v>750000</v>
      </c>
      <c r="F95" s="60">
        <f t="shared" si="20"/>
        <v>0</v>
      </c>
      <c r="G95" s="36">
        <v>0</v>
      </c>
      <c r="H95" s="37">
        <f t="shared" si="21"/>
        <v>0</v>
      </c>
      <c r="I95" s="88">
        <f t="shared" si="22"/>
        <v>750000</v>
      </c>
      <c r="J95" s="37">
        <f t="shared" si="23"/>
        <v>1</v>
      </c>
    </row>
    <row r="96" spans="1:12">
      <c r="A96" s="10"/>
      <c r="B96" s="70" t="s">
        <v>30</v>
      </c>
      <c r="C96" s="56">
        <v>10</v>
      </c>
      <c r="D96" s="56" t="s">
        <v>26</v>
      </c>
      <c r="E96" s="82">
        <v>2500000</v>
      </c>
      <c r="F96" s="60">
        <f t="shared" si="20"/>
        <v>0</v>
      </c>
      <c r="G96" s="36">
        <v>0</v>
      </c>
      <c r="H96" s="37">
        <f t="shared" si="21"/>
        <v>0</v>
      </c>
      <c r="I96" s="88">
        <f t="shared" si="22"/>
        <v>2500000</v>
      </c>
      <c r="J96" s="37">
        <f t="shared" si="23"/>
        <v>1</v>
      </c>
    </row>
    <row r="97" spans="1:12">
      <c r="A97" s="10"/>
      <c r="B97" s="70" t="s">
        <v>69</v>
      </c>
      <c r="C97" s="56">
        <v>1</v>
      </c>
      <c r="D97" s="56" t="s">
        <v>24</v>
      </c>
      <c r="E97" s="82">
        <v>2875000</v>
      </c>
      <c r="F97" s="60">
        <f t="shared" si="20"/>
        <v>0</v>
      </c>
      <c r="G97" s="36">
        <v>0</v>
      </c>
      <c r="H97" s="37">
        <f t="shared" si="21"/>
        <v>0</v>
      </c>
      <c r="I97" s="88">
        <f t="shared" si="22"/>
        <v>2875000</v>
      </c>
      <c r="J97" s="37">
        <f t="shared" si="23"/>
        <v>1</v>
      </c>
      <c r="K97" s="31">
        <f>SUM(E85:E97)</f>
        <v>30000000</v>
      </c>
      <c r="L97" s="31"/>
    </row>
    <row r="98" spans="1:12">
      <c r="A98" s="15"/>
      <c r="B98" s="71" t="s">
        <v>43</v>
      </c>
      <c r="C98" s="61"/>
      <c r="D98" s="61"/>
      <c r="E98" s="83"/>
      <c r="F98" s="62"/>
      <c r="G98" s="63"/>
      <c r="H98" s="42"/>
      <c r="I98" s="89"/>
      <c r="J98" s="43"/>
      <c r="K98" s="31"/>
    </row>
    <row r="99" spans="1:12">
      <c r="A99" s="11"/>
      <c r="B99" s="72" t="s">
        <v>23</v>
      </c>
      <c r="C99" s="57">
        <v>1</v>
      </c>
      <c r="D99" s="57" t="s">
        <v>18</v>
      </c>
      <c r="E99" s="85">
        <v>1324800</v>
      </c>
      <c r="F99" s="60">
        <f t="shared" ref="F99:F110" si="24">+H99</f>
        <v>0</v>
      </c>
      <c r="G99" s="36">
        <v>0</v>
      </c>
      <c r="H99" s="37">
        <f t="shared" ref="H99:H110" si="25">+G99/E99*100%</f>
        <v>0</v>
      </c>
      <c r="I99" s="88">
        <f t="shared" ref="I99:I110" si="26">E99-G99</f>
        <v>1324800</v>
      </c>
      <c r="J99" s="37">
        <f t="shared" ref="J99:J110" si="27">100%-H99</f>
        <v>1</v>
      </c>
    </row>
    <row r="100" spans="1:12">
      <c r="A100" s="11"/>
      <c r="B100" s="72" t="s">
        <v>80</v>
      </c>
      <c r="C100" s="57">
        <v>1</v>
      </c>
      <c r="D100" s="57" t="s">
        <v>24</v>
      </c>
      <c r="E100" s="85">
        <v>3000000</v>
      </c>
      <c r="F100" s="60">
        <f t="shared" si="24"/>
        <v>0</v>
      </c>
      <c r="G100" s="36">
        <v>0</v>
      </c>
      <c r="H100" s="37">
        <f t="shared" si="25"/>
        <v>0</v>
      </c>
      <c r="I100" s="88">
        <f t="shared" si="26"/>
        <v>3000000</v>
      </c>
      <c r="J100" s="37">
        <f t="shared" si="27"/>
        <v>1</v>
      </c>
    </row>
    <row r="101" spans="1:12">
      <c r="A101" s="11"/>
      <c r="B101" s="70" t="s">
        <v>79</v>
      </c>
      <c r="C101" s="56">
        <v>1</v>
      </c>
      <c r="D101" s="76" t="s">
        <v>24</v>
      </c>
      <c r="E101" s="82">
        <v>2000000</v>
      </c>
      <c r="F101" s="60">
        <f t="shared" si="24"/>
        <v>0</v>
      </c>
      <c r="G101" s="36">
        <v>0</v>
      </c>
      <c r="H101" s="37">
        <f t="shared" si="25"/>
        <v>0</v>
      </c>
      <c r="I101" s="88">
        <f t="shared" si="26"/>
        <v>2000000</v>
      </c>
      <c r="J101" s="37">
        <f t="shared" si="27"/>
        <v>1</v>
      </c>
      <c r="K101" s="31"/>
      <c r="L101" s="32"/>
    </row>
    <row r="102" spans="1:12">
      <c r="A102" s="11"/>
      <c r="B102" s="72" t="s">
        <v>68</v>
      </c>
      <c r="C102" s="57">
        <v>2</v>
      </c>
      <c r="D102" s="57" t="s">
        <v>26</v>
      </c>
      <c r="E102" s="85">
        <v>4000000</v>
      </c>
      <c r="F102" s="60">
        <f t="shared" si="24"/>
        <v>1</v>
      </c>
      <c r="G102" s="36">
        <f>E102</f>
        <v>4000000</v>
      </c>
      <c r="H102" s="37">
        <f t="shared" si="25"/>
        <v>1</v>
      </c>
      <c r="I102" s="88">
        <f t="shared" si="26"/>
        <v>0</v>
      </c>
      <c r="J102" s="37">
        <f t="shared" si="27"/>
        <v>0</v>
      </c>
    </row>
    <row r="103" spans="1:12">
      <c r="A103" s="11"/>
      <c r="B103" s="72" t="s">
        <v>25</v>
      </c>
      <c r="C103" s="57">
        <v>1</v>
      </c>
      <c r="D103" s="57" t="s">
        <v>71</v>
      </c>
      <c r="E103" s="85">
        <v>3000000</v>
      </c>
      <c r="F103" s="60">
        <f t="shared" si="24"/>
        <v>0.5</v>
      </c>
      <c r="G103" s="36">
        <v>1500000</v>
      </c>
      <c r="H103" s="37">
        <f t="shared" si="25"/>
        <v>0.5</v>
      </c>
      <c r="I103" s="88">
        <f t="shared" si="26"/>
        <v>1500000</v>
      </c>
      <c r="J103" s="37">
        <f t="shared" si="27"/>
        <v>0.5</v>
      </c>
    </row>
    <row r="104" spans="1:12">
      <c r="A104" s="11"/>
      <c r="B104" s="72" t="s">
        <v>27</v>
      </c>
      <c r="C104" s="57">
        <v>10</v>
      </c>
      <c r="D104" s="66" t="s">
        <v>18</v>
      </c>
      <c r="E104" s="85">
        <v>2500000</v>
      </c>
      <c r="F104" s="60">
        <f t="shared" si="24"/>
        <v>0</v>
      </c>
      <c r="G104" s="36">
        <v>0</v>
      </c>
      <c r="H104" s="37">
        <f t="shared" si="25"/>
        <v>0</v>
      </c>
      <c r="I104" s="88">
        <f t="shared" si="26"/>
        <v>2500000</v>
      </c>
      <c r="J104" s="37">
        <f t="shared" si="27"/>
        <v>1</v>
      </c>
    </row>
    <row r="105" spans="1:12">
      <c r="A105" s="11"/>
      <c r="B105" s="72" t="s">
        <v>36</v>
      </c>
      <c r="C105" s="57">
        <v>7</v>
      </c>
      <c r="D105" s="66" t="s">
        <v>18</v>
      </c>
      <c r="E105" s="85">
        <v>1750000</v>
      </c>
      <c r="F105" s="60">
        <f t="shared" si="24"/>
        <v>0</v>
      </c>
      <c r="G105" s="36">
        <v>0</v>
      </c>
      <c r="H105" s="37">
        <f t="shared" si="25"/>
        <v>0</v>
      </c>
      <c r="I105" s="88">
        <f t="shared" si="26"/>
        <v>1750000</v>
      </c>
      <c r="J105" s="37">
        <f t="shared" si="27"/>
        <v>1</v>
      </c>
    </row>
    <row r="106" spans="1:12">
      <c r="A106" s="11"/>
      <c r="B106" s="72" t="s">
        <v>44</v>
      </c>
      <c r="C106" s="57">
        <v>7</v>
      </c>
      <c r="D106" s="57" t="s">
        <v>26</v>
      </c>
      <c r="E106" s="85">
        <v>3175200</v>
      </c>
      <c r="F106" s="60">
        <f t="shared" si="24"/>
        <v>1</v>
      </c>
      <c r="G106" s="36">
        <f>E106</f>
        <v>3175200</v>
      </c>
      <c r="H106" s="37">
        <f t="shared" si="25"/>
        <v>1</v>
      </c>
      <c r="I106" s="88">
        <f t="shared" si="26"/>
        <v>0</v>
      </c>
      <c r="J106" s="37">
        <f t="shared" si="27"/>
        <v>0</v>
      </c>
    </row>
    <row r="107" spans="1:12">
      <c r="A107" s="11"/>
      <c r="B107" s="72" t="s">
        <v>28</v>
      </c>
      <c r="C107" s="57">
        <v>12</v>
      </c>
      <c r="D107" s="66" t="s">
        <v>24</v>
      </c>
      <c r="E107" s="85">
        <v>3000000</v>
      </c>
      <c r="F107" s="60">
        <f t="shared" si="24"/>
        <v>0</v>
      </c>
      <c r="G107" s="36">
        <v>0</v>
      </c>
      <c r="H107" s="37">
        <f t="shared" si="25"/>
        <v>0</v>
      </c>
      <c r="I107" s="88">
        <f t="shared" si="26"/>
        <v>3000000</v>
      </c>
      <c r="J107" s="37">
        <f t="shared" si="27"/>
        <v>1</v>
      </c>
    </row>
    <row r="108" spans="1:12">
      <c r="A108" s="11"/>
      <c r="B108" s="72" t="s">
        <v>69</v>
      </c>
      <c r="C108" s="56">
        <v>1</v>
      </c>
      <c r="D108" s="56" t="s">
        <v>18</v>
      </c>
      <c r="E108" s="85">
        <v>3000000</v>
      </c>
      <c r="F108" s="60">
        <f t="shared" si="24"/>
        <v>0</v>
      </c>
      <c r="G108" s="36">
        <v>0</v>
      </c>
      <c r="H108" s="37">
        <f t="shared" si="25"/>
        <v>0</v>
      </c>
      <c r="I108" s="88">
        <f t="shared" si="26"/>
        <v>3000000</v>
      </c>
      <c r="J108" s="37">
        <f t="shared" si="27"/>
        <v>1</v>
      </c>
    </row>
    <row r="109" spans="1:12">
      <c r="A109" s="11"/>
      <c r="B109" s="70" t="s">
        <v>45</v>
      </c>
      <c r="C109" s="56">
        <v>1</v>
      </c>
      <c r="D109" s="56" t="s">
        <v>24</v>
      </c>
      <c r="E109" s="82">
        <v>750000</v>
      </c>
      <c r="F109" s="60">
        <f t="shared" si="24"/>
        <v>0</v>
      </c>
      <c r="G109" s="36">
        <v>0</v>
      </c>
      <c r="H109" s="37">
        <f t="shared" si="25"/>
        <v>0</v>
      </c>
      <c r="I109" s="88">
        <f t="shared" si="26"/>
        <v>750000</v>
      </c>
      <c r="J109" s="37">
        <f t="shared" si="27"/>
        <v>1</v>
      </c>
    </row>
    <row r="110" spans="1:12">
      <c r="A110" s="11"/>
      <c r="B110" s="70" t="s">
        <v>30</v>
      </c>
      <c r="C110" s="56">
        <v>10</v>
      </c>
      <c r="D110" s="56" t="s">
        <v>26</v>
      </c>
      <c r="E110" s="82">
        <v>2500000</v>
      </c>
      <c r="F110" s="60">
        <f t="shared" si="24"/>
        <v>0</v>
      </c>
      <c r="G110" s="36">
        <v>0</v>
      </c>
      <c r="H110" s="37">
        <f t="shared" si="25"/>
        <v>0</v>
      </c>
      <c r="I110" s="88">
        <f t="shared" si="26"/>
        <v>2500000</v>
      </c>
      <c r="J110" s="37">
        <f t="shared" si="27"/>
        <v>1</v>
      </c>
      <c r="K110" s="31">
        <f>SUM(E99:E110)</f>
        <v>30000000</v>
      </c>
    </row>
    <row r="111" spans="1:12">
      <c r="A111" s="15"/>
      <c r="B111" s="71" t="s">
        <v>46</v>
      </c>
      <c r="C111" s="61"/>
      <c r="D111" s="61"/>
      <c r="E111" s="83"/>
      <c r="F111" s="62"/>
      <c r="G111" s="63"/>
      <c r="H111" s="42"/>
      <c r="I111" s="89"/>
      <c r="J111" s="43"/>
      <c r="K111" s="31"/>
    </row>
    <row r="112" spans="1:12">
      <c r="A112" s="11"/>
      <c r="B112" s="72" t="s">
        <v>23</v>
      </c>
      <c r="C112" s="57">
        <v>1</v>
      </c>
      <c r="D112" s="57" t="s">
        <v>18</v>
      </c>
      <c r="E112" s="85">
        <v>2000000</v>
      </c>
      <c r="F112" s="60">
        <f t="shared" ref="F112:F123" si="28">+H112</f>
        <v>0</v>
      </c>
      <c r="G112" s="36">
        <v>0</v>
      </c>
      <c r="H112" s="37">
        <f t="shared" ref="H112:H123" si="29">+G112/E112*100%</f>
        <v>0</v>
      </c>
      <c r="I112" s="88">
        <f t="shared" ref="I112:I123" si="30">E112-G112</f>
        <v>2000000</v>
      </c>
      <c r="J112" s="37">
        <f t="shared" ref="J112:J123" si="31">100%-H112</f>
        <v>1</v>
      </c>
    </row>
    <row r="113" spans="1:12">
      <c r="A113" s="11"/>
      <c r="B113" s="72" t="s">
        <v>81</v>
      </c>
      <c r="C113" s="57">
        <v>1</v>
      </c>
      <c r="D113" s="57" t="s">
        <v>24</v>
      </c>
      <c r="E113" s="85">
        <v>3000000</v>
      </c>
      <c r="F113" s="60">
        <f t="shared" si="28"/>
        <v>0</v>
      </c>
      <c r="G113" s="36">
        <v>0</v>
      </c>
      <c r="H113" s="37">
        <f t="shared" si="29"/>
        <v>0</v>
      </c>
      <c r="I113" s="88">
        <f t="shared" si="30"/>
        <v>3000000</v>
      </c>
      <c r="J113" s="37">
        <f t="shared" si="31"/>
        <v>1</v>
      </c>
    </row>
    <row r="114" spans="1:12">
      <c r="A114" s="11"/>
      <c r="B114" s="70" t="s">
        <v>79</v>
      </c>
      <c r="C114" s="56">
        <v>1</v>
      </c>
      <c r="D114" s="76" t="s">
        <v>24</v>
      </c>
      <c r="E114" s="82">
        <v>2000000</v>
      </c>
      <c r="F114" s="60">
        <f t="shared" si="28"/>
        <v>0</v>
      </c>
      <c r="G114" s="36">
        <v>0</v>
      </c>
      <c r="H114" s="37">
        <f t="shared" si="29"/>
        <v>0</v>
      </c>
      <c r="I114" s="88">
        <f t="shared" si="30"/>
        <v>2000000</v>
      </c>
      <c r="J114" s="37">
        <f t="shared" si="31"/>
        <v>1</v>
      </c>
    </row>
    <row r="115" spans="1:12">
      <c r="A115" s="11"/>
      <c r="B115" s="72" t="s">
        <v>68</v>
      </c>
      <c r="C115" s="57">
        <v>2</v>
      </c>
      <c r="D115" s="57" t="s">
        <v>26</v>
      </c>
      <c r="E115" s="85">
        <v>4000000</v>
      </c>
      <c r="F115" s="60">
        <f t="shared" si="28"/>
        <v>1</v>
      </c>
      <c r="G115" s="36">
        <f>E115</f>
        <v>4000000</v>
      </c>
      <c r="H115" s="37">
        <f t="shared" si="29"/>
        <v>1</v>
      </c>
      <c r="I115" s="88">
        <f t="shared" si="30"/>
        <v>0</v>
      </c>
      <c r="J115" s="37">
        <f t="shared" si="31"/>
        <v>0</v>
      </c>
      <c r="K115" s="31"/>
      <c r="L115" s="32"/>
    </row>
    <row r="116" spans="1:12">
      <c r="A116" s="11"/>
      <c r="B116" s="72" t="s">
        <v>25</v>
      </c>
      <c r="C116" s="57">
        <v>1</v>
      </c>
      <c r="D116" s="57" t="s">
        <v>71</v>
      </c>
      <c r="E116" s="85">
        <v>3000000</v>
      </c>
      <c r="F116" s="60">
        <f t="shared" si="28"/>
        <v>0.5</v>
      </c>
      <c r="G116" s="36">
        <v>1500000</v>
      </c>
      <c r="H116" s="37">
        <f t="shared" si="29"/>
        <v>0.5</v>
      </c>
      <c r="I116" s="88">
        <f t="shared" si="30"/>
        <v>1500000</v>
      </c>
      <c r="J116" s="37">
        <f t="shared" si="31"/>
        <v>0.5</v>
      </c>
    </row>
    <row r="117" spans="1:12">
      <c r="A117" s="11"/>
      <c r="B117" s="72" t="s">
        <v>27</v>
      </c>
      <c r="C117" s="57">
        <v>15</v>
      </c>
      <c r="D117" s="66" t="s">
        <v>18</v>
      </c>
      <c r="E117" s="85">
        <v>3750000</v>
      </c>
      <c r="F117" s="60">
        <f t="shared" si="28"/>
        <v>0</v>
      </c>
      <c r="G117" s="36">
        <v>0</v>
      </c>
      <c r="H117" s="37">
        <f t="shared" si="29"/>
        <v>0</v>
      </c>
      <c r="I117" s="88">
        <f t="shared" si="30"/>
        <v>3750000</v>
      </c>
      <c r="J117" s="37">
        <f t="shared" si="31"/>
        <v>1</v>
      </c>
    </row>
    <row r="118" spans="1:12">
      <c r="A118" s="11"/>
      <c r="B118" s="72" t="s">
        <v>36</v>
      </c>
      <c r="C118" s="57">
        <v>8</v>
      </c>
      <c r="D118" s="66" t="s">
        <v>18</v>
      </c>
      <c r="E118" s="85">
        <v>2000000</v>
      </c>
      <c r="F118" s="60">
        <f t="shared" si="28"/>
        <v>0</v>
      </c>
      <c r="G118" s="36">
        <v>0</v>
      </c>
      <c r="H118" s="37">
        <f t="shared" si="29"/>
        <v>0</v>
      </c>
      <c r="I118" s="88">
        <f t="shared" si="30"/>
        <v>2000000</v>
      </c>
      <c r="J118" s="37">
        <f t="shared" si="31"/>
        <v>1</v>
      </c>
    </row>
    <row r="119" spans="1:12">
      <c r="A119" s="11"/>
      <c r="B119" s="72" t="s">
        <v>47</v>
      </c>
      <c r="C119" s="57">
        <v>2</v>
      </c>
      <c r="D119" s="57" t="s">
        <v>26</v>
      </c>
      <c r="E119" s="85">
        <v>907200</v>
      </c>
      <c r="F119" s="60">
        <f t="shared" si="28"/>
        <v>0.25</v>
      </c>
      <c r="G119" s="36">
        <v>226800</v>
      </c>
      <c r="H119" s="37">
        <f t="shared" si="29"/>
        <v>0.25</v>
      </c>
      <c r="I119" s="88">
        <f t="shared" si="30"/>
        <v>680400</v>
      </c>
      <c r="J119" s="37">
        <f t="shared" si="31"/>
        <v>0.75</v>
      </c>
    </row>
    <row r="120" spans="1:12">
      <c r="A120" s="11"/>
      <c r="B120" s="72" t="s">
        <v>28</v>
      </c>
      <c r="C120" s="57">
        <v>12</v>
      </c>
      <c r="D120" s="66" t="s">
        <v>24</v>
      </c>
      <c r="E120" s="85">
        <v>3000000</v>
      </c>
      <c r="F120" s="60">
        <f t="shared" si="28"/>
        <v>0</v>
      </c>
      <c r="G120" s="36">
        <v>0</v>
      </c>
      <c r="H120" s="37">
        <f t="shared" si="29"/>
        <v>0</v>
      </c>
      <c r="I120" s="88">
        <f t="shared" si="30"/>
        <v>3000000</v>
      </c>
      <c r="J120" s="37">
        <f t="shared" si="31"/>
        <v>1</v>
      </c>
    </row>
    <row r="121" spans="1:12">
      <c r="A121" s="11"/>
      <c r="B121" s="72" t="s">
        <v>69</v>
      </c>
      <c r="C121" s="57">
        <v>1</v>
      </c>
      <c r="D121" s="57" t="s">
        <v>24</v>
      </c>
      <c r="E121" s="85">
        <v>3092800</v>
      </c>
      <c r="F121" s="60">
        <f t="shared" si="28"/>
        <v>0</v>
      </c>
      <c r="G121" s="36">
        <v>0</v>
      </c>
      <c r="H121" s="37">
        <f t="shared" si="29"/>
        <v>0</v>
      </c>
      <c r="I121" s="88">
        <f t="shared" si="30"/>
        <v>3092800</v>
      </c>
      <c r="J121" s="37">
        <f t="shared" si="31"/>
        <v>1</v>
      </c>
    </row>
    <row r="122" spans="1:12">
      <c r="A122" s="11"/>
      <c r="B122" s="70" t="s">
        <v>48</v>
      </c>
      <c r="C122" s="56">
        <v>1</v>
      </c>
      <c r="D122" s="56" t="s">
        <v>18</v>
      </c>
      <c r="E122" s="82">
        <v>750000</v>
      </c>
      <c r="F122" s="60">
        <f t="shared" si="28"/>
        <v>0</v>
      </c>
      <c r="G122" s="36">
        <v>0</v>
      </c>
      <c r="H122" s="37">
        <f t="shared" si="29"/>
        <v>0</v>
      </c>
      <c r="I122" s="88">
        <f t="shared" si="30"/>
        <v>750000</v>
      </c>
      <c r="J122" s="37">
        <f t="shared" si="31"/>
        <v>1</v>
      </c>
    </row>
    <row r="123" spans="1:12">
      <c r="A123" s="11"/>
      <c r="B123" s="70" t="s">
        <v>30</v>
      </c>
      <c r="C123" s="56">
        <v>10</v>
      </c>
      <c r="D123" s="56" t="s">
        <v>26</v>
      </c>
      <c r="E123" s="82">
        <v>2500000</v>
      </c>
      <c r="F123" s="60">
        <f t="shared" si="28"/>
        <v>0</v>
      </c>
      <c r="G123" s="36">
        <v>0</v>
      </c>
      <c r="H123" s="37">
        <f t="shared" si="29"/>
        <v>0</v>
      </c>
      <c r="I123" s="88">
        <f t="shared" si="30"/>
        <v>2500000</v>
      </c>
      <c r="J123" s="37">
        <f t="shared" si="31"/>
        <v>1</v>
      </c>
      <c r="K123" s="31">
        <f>SUM(E112:E123)</f>
        <v>30000000</v>
      </c>
    </row>
    <row r="124" spans="1:12">
      <c r="A124" s="15"/>
      <c r="B124" s="71" t="s">
        <v>49</v>
      </c>
      <c r="C124" s="61"/>
      <c r="D124" s="61"/>
      <c r="E124" s="83"/>
      <c r="F124" s="62"/>
      <c r="G124" s="63"/>
      <c r="H124" s="42"/>
      <c r="I124" s="89"/>
      <c r="J124" s="43"/>
      <c r="K124" s="31"/>
    </row>
    <row r="125" spans="1:12">
      <c r="A125" s="10"/>
      <c r="B125" s="70" t="s">
        <v>23</v>
      </c>
      <c r="C125" s="56">
        <v>1</v>
      </c>
      <c r="D125" s="56" t="s">
        <v>18</v>
      </c>
      <c r="E125" s="82">
        <v>1842800</v>
      </c>
      <c r="F125" s="60">
        <f t="shared" ref="F125:F136" si="32">+H125</f>
        <v>0</v>
      </c>
      <c r="G125" s="36">
        <v>0</v>
      </c>
      <c r="H125" s="37">
        <f t="shared" ref="H125:H136" si="33">+G125/E125*100%</f>
        <v>0</v>
      </c>
      <c r="I125" s="88">
        <f t="shared" ref="I125:I136" si="34">E125-G125</f>
        <v>1842800</v>
      </c>
      <c r="J125" s="37">
        <f t="shared" ref="J125:J136" si="35">100%-H125</f>
        <v>1</v>
      </c>
    </row>
    <row r="126" spans="1:12">
      <c r="A126" s="10"/>
      <c r="B126" s="70" t="s">
        <v>80</v>
      </c>
      <c r="C126" s="56">
        <v>1</v>
      </c>
      <c r="D126" s="56" t="s">
        <v>24</v>
      </c>
      <c r="E126" s="82">
        <v>3000000</v>
      </c>
      <c r="F126" s="60">
        <f t="shared" si="32"/>
        <v>0</v>
      </c>
      <c r="G126" s="36">
        <v>0</v>
      </c>
      <c r="H126" s="37">
        <f t="shared" si="33"/>
        <v>0</v>
      </c>
      <c r="I126" s="88">
        <f t="shared" si="34"/>
        <v>3000000</v>
      </c>
      <c r="J126" s="37">
        <f t="shared" si="35"/>
        <v>1</v>
      </c>
    </row>
    <row r="127" spans="1:12">
      <c r="A127" s="10"/>
      <c r="B127" s="70" t="s">
        <v>68</v>
      </c>
      <c r="C127" s="56">
        <v>2</v>
      </c>
      <c r="D127" s="56" t="s">
        <v>26</v>
      </c>
      <c r="E127" s="82">
        <v>4000000</v>
      </c>
      <c r="F127" s="60">
        <f t="shared" si="32"/>
        <v>1</v>
      </c>
      <c r="G127" s="36">
        <f>E127</f>
        <v>4000000</v>
      </c>
      <c r="H127" s="37">
        <f t="shared" si="33"/>
        <v>1</v>
      </c>
      <c r="I127" s="88">
        <f t="shared" si="34"/>
        <v>0</v>
      </c>
      <c r="J127" s="37">
        <f t="shared" si="35"/>
        <v>0</v>
      </c>
    </row>
    <row r="128" spans="1:12">
      <c r="A128" s="10"/>
      <c r="B128" s="70" t="s">
        <v>25</v>
      </c>
      <c r="C128" s="56">
        <v>1</v>
      </c>
      <c r="D128" s="56" t="s">
        <v>71</v>
      </c>
      <c r="E128" s="82">
        <v>3000000</v>
      </c>
      <c r="F128" s="60">
        <f t="shared" si="32"/>
        <v>0.5</v>
      </c>
      <c r="G128" s="36">
        <v>1500000</v>
      </c>
      <c r="H128" s="37">
        <f t="shared" si="33"/>
        <v>0.5</v>
      </c>
      <c r="I128" s="88">
        <f t="shared" si="34"/>
        <v>1500000</v>
      </c>
      <c r="J128" s="37">
        <f t="shared" si="35"/>
        <v>0.5</v>
      </c>
      <c r="K128" s="31"/>
      <c r="L128" s="32"/>
    </row>
    <row r="129" spans="1:12">
      <c r="A129" s="10"/>
      <c r="B129" s="70" t="s">
        <v>50</v>
      </c>
      <c r="C129" s="56">
        <v>2</v>
      </c>
      <c r="D129" s="56" t="s">
        <v>26</v>
      </c>
      <c r="E129" s="82">
        <v>907200</v>
      </c>
      <c r="F129" s="60">
        <f t="shared" si="32"/>
        <v>1</v>
      </c>
      <c r="G129" s="36">
        <f>E129</f>
        <v>907200</v>
      </c>
      <c r="H129" s="37">
        <f t="shared" si="33"/>
        <v>1</v>
      </c>
      <c r="I129" s="88">
        <f t="shared" si="34"/>
        <v>0</v>
      </c>
      <c r="J129" s="37">
        <f t="shared" si="35"/>
        <v>0</v>
      </c>
    </row>
    <row r="130" spans="1:12">
      <c r="A130" s="10"/>
      <c r="B130" s="70" t="s">
        <v>51</v>
      </c>
      <c r="C130" s="56">
        <v>16</v>
      </c>
      <c r="D130" s="64" t="s">
        <v>18</v>
      </c>
      <c r="E130" s="82">
        <v>4000000</v>
      </c>
      <c r="F130" s="60">
        <f t="shared" si="32"/>
        <v>0</v>
      </c>
      <c r="G130" s="36">
        <v>0</v>
      </c>
      <c r="H130" s="37">
        <f t="shared" si="33"/>
        <v>0</v>
      </c>
      <c r="I130" s="88">
        <f t="shared" si="34"/>
        <v>4000000</v>
      </c>
      <c r="J130" s="37">
        <f t="shared" si="35"/>
        <v>1</v>
      </c>
    </row>
    <row r="131" spans="1:12">
      <c r="A131" s="10"/>
      <c r="B131" s="70" t="s">
        <v>36</v>
      </c>
      <c r="C131" s="56">
        <v>12</v>
      </c>
      <c r="D131" s="64" t="s">
        <v>18</v>
      </c>
      <c r="E131" s="82">
        <v>3000000</v>
      </c>
      <c r="F131" s="60">
        <f t="shared" si="32"/>
        <v>0</v>
      </c>
      <c r="G131" s="36">
        <v>0</v>
      </c>
      <c r="H131" s="37">
        <f t="shared" si="33"/>
        <v>0</v>
      </c>
      <c r="I131" s="88">
        <f t="shared" si="34"/>
        <v>3000000</v>
      </c>
      <c r="J131" s="37">
        <f t="shared" si="35"/>
        <v>1</v>
      </c>
    </row>
    <row r="132" spans="1:12">
      <c r="A132" s="10"/>
      <c r="B132" s="70" t="s">
        <v>30</v>
      </c>
      <c r="C132" s="56">
        <v>10</v>
      </c>
      <c r="D132" s="56" t="s">
        <v>26</v>
      </c>
      <c r="E132" s="82">
        <v>2500000</v>
      </c>
      <c r="F132" s="60">
        <f t="shared" si="32"/>
        <v>0</v>
      </c>
      <c r="G132" s="36">
        <v>0</v>
      </c>
      <c r="H132" s="37">
        <f t="shared" si="33"/>
        <v>0</v>
      </c>
      <c r="I132" s="88">
        <f t="shared" si="34"/>
        <v>2500000</v>
      </c>
      <c r="J132" s="37">
        <f t="shared" si="35"/>
        <v>1</v>
      </c>
    </row>
    <row r="133" spans="1:12">
      <c r="A133" s="10"/>
      <c r="B133" s="70" t="s">
        <v>52</v>
      </c>
      <c r="C133" s="56">
        <v>1</v>
      </c>
      <c r="D133" s="56" t="s">
        <v>18</v>
      </c>
      <c r="E133" s="82">
        <v>750000</v>
      </c>
      <c r="F133" s="60">
        <f t="shared" si="32"/>
        <v>0</v>
      </c>
      <c r="G133" s="36">
        <v>0</v>
      </c>
      <c r="H133" s="37">
        <f t="shared" si="33"/>
        <v>0</v>
      </c>
      <c r="I133" s="88">
        <f t="shared" si="34"/>
        <v>750000</v>
      </c>
      <c r="J133" s="37">
        <f t="shared" si="35"/>
        <v>1</v>
      </c>
    </row>
    <row r="134" spans="1:12">
      <c r="A134" s="10"/>
      <c r="B134" s="70" t="s">
        <v>28</v>
      </c>
      <c r="C134" s="56">
        <v>12</v>
      </c>
      <c r="D134" s="64" t="s">
        <v>24</v>
      </c>
      <c r="E134" s="82">
        <v>3000000</v>
      </c>
      <c r="F134" s="60">
        <f t="shared" si="32"/>
        <v>0</v>
      </c>
      <c r="G134" s="36">
        <v>0</v>
      </c>
      <c r="H134" s="37">
        <f t="shared" si="33"/>
        <v>0</v>
      </c>
      <c r="I134" s="88">
        <f t="shared" si="34"/>
        <v>3000000</v>
      </c>
      <c r="J134" s="37">
        <f t="shared" si="35"/>
        <v>1</v>
      </c>
    </row>
    <row r="135" spans="1:12">
      <c r="A135" s="10"/>
      <c r="B135" s="70" t="s">
        <v>79</v>
      </c>
      <c r="C135" s="56">
        <v>1</v>
      </c>
      <c r="D135" s="56" t="s">
        <v>24</v>
      </c>
      <c r="E135" s="82">
        <v>2000000</v>
      </c>
      <c r="F135" s="60">
        <f t="shared" si="32"/>
        <v>0</v>
      </c>
      <c r="G135" s="59">
        <v>0</v>
      </c>
      <c r="H135" s="37">
        <f t="shared" si="33"/>
        <v>0</v>
      </c>
      <c r="I135" s="88">
        <f t="shared" si="34"/>
        <v>2000000</v>
      </c>
      <c r="J135" s="37">
        <f t="shared" si="35"/>
        <v>1</v>
      </c>
    </row>
    <row r="136" spans="1:12">
      <c r="A136" s="10"/>
      <c r="B136" s="70" t="s">
        <v>75</v>
      </c>
      <c r="C136" s="56">
        <v>2</v>
      </c>
      <c r="D136" s="64" t="s">
        <v>18</v>
      </c>
      <c r="E136" s="82">
        <v>2000000</v>
      </c>
      <c r="F136" s="60">
        <f t="shared" si="32"/>
        <v>0</v>
      </c>
      <c r="G136" s="59">
        <v>0</v>
      </c>
      <c r="H136" s="37">
        <f t="shared" si="33"/>
        <v>0</v>
      </c>
      <c r="I136" s="88">
        <f t="shared" si="34"/>
        <v>2000000</v>
      </c>
      <c r="J136" s="37">
        <f t="shared" si="35"/>
        <v>1</v>
      </c>
      <c r="K136" s="31">
        <f>SUM(E125:E136)</f>
        <v>30000000</v>
      </c>
    </row>
    <row r="137" spans="1:12">
      <c r="A137" s="15"/>
      <c r="B137" s="71" t="s">
        <v>53</v>
      </c>
      <c r="C137" s="61"/>
      <c r="D137" s="61"/>
      <c r="E137" s="83"/>
      <c r="F137" s="62"/>
      <c r="G137" s="63"/>
      <c r="H137" s="42"/>
      <c r="I137" s="89"/>
      <c r="J137" s="43"/>
      <c r="K137" s="31"/>
    </row>
    <row r="138" spans="1:12">
      <c r="A138" s="12"/>
      <c r="B138" s="16" t="s">
        <v>23</v>
      </c>
      <c r="C138" s="56">
        <v>1</v>
      </c>
      <c r="D138" s="58" t="s">
        <v>18</v>
      </c>
      <c r="E138" s="86">
        <v>1500000</v>
      </c>
      <c r="F138" s="60">
        <f t="shared" ref="F138:F149" si="36">+H138</f>
        <v>0</v>
      </c>
      <c r="G138" s="36">
        <v>0</v>
      </c>
      <c r="H138" s="37">
        <f t="shared" ref="H138:H149" si="37">+G138/E138*100%</f>
        <v>0</v>
      </c>
      <c r="I138" s="88">
        <f t="shared" ref="I138:I149" si="38">E138-G138</f>
        <v>1500000</v>
      </c>
      <c r="J138" s="37">
        <f t="shared" ref="J138:J149" si="39">100%-H138</f>
        <v>1</v>
      </c>
    </row>
    <row r="139" spans="1:12">
      <c r="A139" s="12"/>
      <c r="B139" s="70" t="s">
        <v>80</v>
      </c>
      <c r="C139" s="56">
        <v>1</v>
      </c>
      <c r="D139" s="58" t="s">
        <v>24</v>
      </c>
      <c r="E139" s="86">
        <v>3000000</v>
      </c>
      <c r="F139" s="60">
        <f t="shared" si="36"/>
        <v>0</v>
      </c>
      <c r="G139" s="36">
        <v>0</v>
      </c>
      <c r="H139" s="37">
        <f t="shared" si="37"/>
        <v>0</v>
      </c>
      <c r="I139" s="88">
        <f t="shared" si="38"/>
        <v>3000000</v>
      </c>
      <c r="J139" s="37">
        <f t="shared" si="39"/>
        <v>1</v>
      </c>
    </row>
    <row r="140" spans="1:12">
      <c r="A140" s="12"/>
      <c r="B140" s="70" t="s">
        <v>74</v>
      </c>
      <c r="C140" s="56">
        <v>1</v>
      </c>
      <c r="D140" s="58" t="s">
        <v>24</v>
      </c>
      <c r="E140" s="86">
        <v>2500000</v>
      </c>
      <c r="F140" s="60">
        <f t="shared" si="36"/>
        <v>0</v>
      </c>
      <c r="G140" s="36">
        <v>0</v>
      </c>
      <c r="H140" s="37">
        <f t="shared" si="37"/>
        <v>0</v>
      </c>
      <c r="I140" s="88">
        <f t="shared" si="38"/>
        <v>2500000</v>
      </c>
      <c r="J140" s="37">
        <f t="shared" si="39"/>
        <v>1</v>
      </c>
    </row>
    <row r="141" spans="1:12">
      <c r="A141" s="12"/>
      <c r="B141" s="16" t="s">
        <v>68</v>
      </c>
      <c r="C141" s="56">
        <v>2</v>
      </c>
      <c r="D141" s="58" t="s">
        <v>26</v>
      </c>
      <c r="E141" s="86">
        <v>4000000</v>
      </c>
      <c r="F141" s="60">
        <f t="shared" si="36"/>
        <v>1</v>
      </c>
      <c r="G141" s="36">
        <f>E141</f>
        <v>4000000</v>
      </c>
      <c r="H141" s="37">
        <f t="shared" si="37"/>
        <v>1</v>
      </c>
      <c r="I141" s="88">
        <f t="shared" si="38"/>
        <v>0</v>
      </c>
      <c r="J141" s="37">
        <f t="shared" si="39"/>
        <v>0</v>
      </c>
    </row>
    <row r="142" spans="1:12">
      <c r="A142" s="12"/>
      <c r="B142" s="16" t="s">
        <v>25</v>
      </c>
      <c r="C142" s="56">
        <v>1</v>
      </c>
      <c r="D142" s="58" t="s">
        <v>71</v>
      </c>
      <c r="E142" s="86">
        <v>3000000</v>
      </c>
      <c r="F142" s="60">
        <f t="shared" si="36"/>
        <v>0.5</v>
      </c>
      <c r="G142" s="36">
        <v>1500000</v>
      </c>
      <c r="H142" s="37">
        <f t="shared" si="37"/>
        <v>0.5</v>
      </c>
      <c r="I142" s="88">
        <f t="shared" si="38"/>
        <v>1500000</v>
      </c>
      <c r="J142" s="37">
        <f t="shared" si="39"/>
        <v>0.5</v>
      </c>
      <c r="K142" s="31"/>
      <c r="L142" s="32"/>
    </row>
    <row r="143" spans="1:12">
      <c r="A143" s="12"/>
      <c r="B143" s="16" t="s">
        <v>27</v>
      </c>
      <c r="C143" s="56">
        <v>10</v>
      </c>
      <c r="D143" s="58" t="s">
        <v>26</v>
      </c>
      <c r="E143" s="86">
        <v>2500000</v>
      </c>
      <c r="F143" s="60">
        <f t="shared" si="36"/>
        <v>0</v>
      </c>
      <c r="G143" s="36">
        <v>0</v>
      </c>
      <c r="H143" s="37">
        <f t="shared" si="37"/>
        <v>0</v>
      </c>
      <c r="I143" s="88">
        <f t="shared" si="38"/>
        <v>2500000</v>
      </c>
      <c r="J143" s="37">
        <f t="shared" si="39"/>
        <v>1</v>
      </c>
    </row>
    <row r="144" spans="1:12">
      <c r="A144" s="12"/>
      <c r="B144" s="16" t="s">
        <v>36</v>
      </c>
      <c r="C144" s="56">
        <v>8</v>
      </c>
      <c r="D144" s="58" t="s">
        <v>26</v>
      </c>
      <c r="E144" s="86">
        <v>2000000</v>
      </c>
      <c r="F144" s="60">
        <f t="shared" si="36"/>
        <v>0</v>
      </c>
      <c r="G144" s="36">
        <v>0</v>
      </c>
      <c r="H144" s="37">
        <f t="shared" si="37"/>
        <v>0</v>
      </c>
      <c r="I144" s="88">
        <f t="shared" si="38"/>
        <v>2000000</v>
      </c>
      <c r="J144" s="37">
        <f t="shared" si="39"/>
        <v>1</v>
      </c>
    </row>
    <row r="145" spans="1:12">
      <c r="A145" s="12"/>
      <c r="B145" s="70" t="s">
        <v>79</v>
      </c>
      <c r="C145" s="56">
        <v>1</v>
      </c>
      <c r="D145" s="56" t="s">
        <v>24</v>
      </c>
      <c r="E145" s="82">
        <v>2000000</v>
      </c>
      <c r="F145" s="60">
        <f t="shared" si="36"/>
        <v>0</v>
      </c>
      <c r="G145" s="59">
        <v>0</v>
      </c>
      <c r="H145" s="37">
        <f t="shared" si="37"/>
        <v>0</v>
      </c>
      <c r="I145" s="88">
        <f t="shared" si="38"/>
        <v>2000000</v>
      </c>
      <c r="J145" s="37">
        <f t="shared" si="39"/>
        <v>1</v>
      </c>
    </row>
    <row r="146" spans="1:12">
      <c r="A146" s="12"/>
      <c r="B146" s="16" t="s">
        <v>30</v>
      </c>
      <c r="C146" s="56">
        <v>10</v>
      </c>
      <c r="D146" s="58" t="s">
        <v>26</v>
      </c>
      <c r="E146" s="86">
        <v>2500000</v>
      </c>
      <c r="F146" s="60">
        <f t="shared" si="36"/>
        <v>0</v>
      </c>
      <c r="G146" s="36">
        <v>0</v>
      </c>
      <c r="H146" s="37">
        <f t="shared" si="37"/>
        <v>0</v>
      </c>
      <c r="I146" s="88">
        <f t="shared" si="38"/>
        <v>2500000</v>
      </c>
      <c r="J146" s="37">
        <f t="shared" si="39"/>
        <v>1</v>
      </c>
    </row>
    <row r="147" spans="1:12">
      <c r="A147" s="12"/>
      <c r="B147" s="16" t="s">
        <v>54</v>
      </c>
      <c r="C147" s="56">
        <v>1</v>
      </c>
      <c r="D147" s="58" t="s">
        <v>18</v>
      </c>
      <c r="E147" s="86">
        <v>750000</v>
      </c>
      <c r="F147" s="60">
        <f t="shared" si="36"/>
        <v>0</v>
      </c>
      <c r="G147" s="36">
        <v>0</v>
      </c>
      <c r="H147" s="37">
        <f t="shared" si="37"/>
        <v>0</v>
      </c>
      <c r="I147" s="88">
        <f t="shared" si="38"/>
        <v>750000</v>
      </c>
      <c r="J147" s="37">
        <f t="shared" si="39"/>
        <v>1</v>
      </c>
    </row>
    <row r="148" spans="1:12">
      <c r="A148" s="12"/>
      <c r="B148" s="16" t="s">
        <v>28</v>
      </c>
      <c r="C148" s="56">
        <v>12</v>
      </c>
      <c r="D148" s="67" t="s">
        <v>24</v>
      </c>
      <c r="E148" s="86">
        <v>3000000</v>
      </c>
      <c r="F148" s="60">
        <f t="shared" si="36"/>
        <v>0</v>
      </c>
      <c r="G148" s="36">
        <v>0</v>
      </c>
      <c r="H148" s="37">
        <f t="shared" si="37"/>
        <v>0</v>
      </c>
      <c r="I148" s="88">
        <f t="shared" si="38"/>
        <v>3000000</v>
      </c>
      <c r="J148" s="37">
        <f t="shared" si="39"/>
        <v>1</v>
      </c>
    </row>
    <row r="149" spans="1:12">
      <c r="A149" s="12"/>
      <c r="B149" s="16" t="s">
        <v>72</v>
      </c>
      <c r="C149" s="56">
        <v>1</v>
      </c>
      <c r="D149" s="58" t="s">
        <v>24</v>
      </c>
      <c r="E149" s="86">
        <v>3250000</v>
      </c>
      <c r="F149" s="60">
        <f t="shared" si="36"/>
        <v>0</v>
      </c>
      <c r="G149" s="36">
        <v>0</v>
      </c>
      <c r="H149" s="37">
        <f t="shared" si="37"/>
        <v>0</v>
      </c>
      <c r="I149" s="88">
        <f t="shared" si="38"/>
        <v>3250000</v>
      </c>
      <c r="J149" s="37">
        <f t="shared" si="39"/>
        <v>1</v>
      </c>
      <c r="K149" s="68">
        <f>SUM(E138:E149)</f>
        <v>30000000</v>
      </c>
    </row>
    <row r="150" spans="1:12">
      <c r="A150" s="15"/>
      <c r="B150" s="71" t="s">
        <v>55</v>
      </c>
      <c r="C150" s="61"/>
      <c r="D150" s="61"/>
      <c r="E150" s="83"/>
      <c r="F150" s="62"/>
      <c r="G150" s="63"/>
      <c r="H150" s="42"/>
      <c r="I150" s="89"/>
      <c r="J150" s="43"/>
      <c r="K150" s="31"/>
    </row>
    <row r="151" spans="1:12">
      <c r="A151" s="12"/>
      <c r="B151" s="16" t="s">
        <v>23</v>
      </c>
      <c r="C151" s="56">
        <v>1</v>
      </c>
      <c r="D151" s="58" t="s">
        <v>18</v>
      </c>
      <c r="E151" s="87">
        <v>1671400</v>
      </c>
      <c r="F151" s="60">
        <f t="shared" ref="F151:F161" si="40">+H151</f>
        <v>0</v>
      </c>
      <c r="G151" s="36">
        <v>0</v>
      </c>
      <c r="H151" s="37">
        <f t="shared" ref="H151:H161" si="41">+G151/E151*100%</f>
        <v>0</v>
      </c>
      <c r="I151" s="88">
        <f t="shared" ref="I151:I161" si="42">E151-G151</f>
        <v>1671400</v>
      </c>
      <c r="J151" s="37">
        <f t="shared" ref="J151:J161" si="43">100%-H151</f>
        <v>1</v>
      </c>
    </row>
    <row r="152" spans="1:12">
      <c r="A152" s="12"/>
      <c r="B152" s="70" t="s">
        <v>79</v>
      </c>
      <c r="C152" s="56">
        <v>1</v>
      </c>
      <c r="D152" s="56" t="s">
        <v>24</v>
      </c>
      <c r="E152" s="82">
        <v>2000000</v>
      </c>
      <c r="F152" s="60">
        <f t="shared" si="40"/>
        <v>0</v>
      </c>
      <c r="G152" s="59">
        <v>0</v>
      </c>
      <c r="H152" s="37">
        <f t="shared" si="41"/>
        <v>0</v>
      </c>
      <c r="I152" s="88">
        <f t="shared" si="42"/>
        <v>2000000</v>
      </c>
      <c r="J152" s="37">
        <f t="shared" si="43"/>
        <v>1</v>
      </c>
    </row>
    <row r="153" spans="1:12">
      <c r="A153" s="12"/>
      <c r="B153" s="70" t="s">
        <v>80</v>
      </c>
      <c r="C153" s="56">
        <v>1</v>
      </c>
      <c r="D153" s="58" t="s">
        <v>24</v>
      </c>
      <c r="E153" s="87">
        <v>3000000</v>
      </c>
      <c r="F153" s="60">
        <f t="shared" si="40"/>
        <v>0</v>
      </c>
      <c r="G153" s="36">
        <v>0</v>
      </c>
      <c r="H153" s="37">
        <f t="shared" si="41"/>
        <v>0</v>
      </c>
      <c r="I153" s="88">
        <f t="shared" si="42"/>
        <v>3000000</v>
      </c>
      <c r="J153" s="37">
        <f t="shared" si="43"/>
        <v>1</v>
      </c>
    </row>
    <row r="154" spans="1:12">
      <c r="A154" s="12"/>
      <c r="B154" s="72" t="s">
        <v>74</v>
      </c>
      <c r="C154" s="56">
        <v>1</v>
      </c>
      <c r="D154" s="58" t="s">
        <v>24</v>
      </c>
      <c r="E154" s="87">
        <v>2875000</v>
      </c>
      <c r="F154" s="60">
        <f t="shared" si="40"/>
        <v>0</v>
      </c>
      <c r="G154" s="36">
        <v>0</v>
      </c>
      <c r="H154" s="37">
        <f t="shared" si="41"/>
        <v>0</v>
      </c>
      <c r="I154" s="88">
        <f t="shared" si="42"/>
        <v>2875000</v>
      </c>
      <c r="J154" s="37">
        <f t="shared" si="43"/>
        <v>1</v>
      </c>
    </row>
    <row r="155" spans="1:12">
      <c r="A155" s="12"/>
      <c r="B155" s="16" t="s">
        <v>68</v>
      </c>
      <c r="C155" s="56">
        <v>2</v>
      </c>
      <c r="D155" s="58" t="s">
        <v>26</v>
      </c>
      <c r="E155" s="87">
        <v>4000000</v>
      </c>
      <c r="F155" s="60">
        <f t="shared" si="40"/>
        <v>1</v>
      </c>
      <c r="G155" s="36">
        <f>E155</f>
        <v>4000000</v>
      </c>
      <c r="H155" s="37">
        <f t="shared" si="41"/>
        <v>1</v>
      </c>
      <c r="I155" s="88">
        <f t="shared" si="42"/>
        <v>0</v>
      </c>
      <c r="J155" s="37">
        <f t="shared" si="43"/>
        <v>0</v>
      </c>
    </row>
    <row r="156" spans="1:12">
      <c r="A156" s="12"/>
      <c r="B156" s="16" t="s">
        <v>25</v>
      </c>
      <c r="C156" s="56">
        <v>1</v>
      </c>
      <c r="D156" s="58" t="s">
        <v>71</v>
      </c>
      <c r="E156" s="87">
        <v>3000000</v>
      </c>
      <c r="F156" s="60">
        <f t="shared" si="40"/>
        <v>0.5</v>
      </c>
      <c r="G156" s="36">
        <v>1500000</v>
      </c>
      <c r="H156" s="37">
        <f t="shared" si="41"/>
        <v>0.5</v>
      </c>
      <c r="I156" s="88">
        <f t="shared" si="42"/>
        <v>1500000</v>
      </c>
      <c r="J156" s="37">
        <f t="shared" si="43"/>
        <v>0.5</v>
      </c>
      <c r="K156" s="31"/>
      <c r="L156" s="32"/>
    </row>
    <row r="157" spans="1:12">
      <c r="A157" s="12"/>
      <c r="B157" s="16" t="s">
        <v>56</v>
      </c>
      <c r="C157" s="56">
        <v>1</v>
      </c>
      <c r="D157" s="58" t="s">
        <v>26</v>
      </c>
      <c r="E157" s="87">
        <v>453600</v>
      </c>
      <c r="F157" s="60">
        <f t="shared" si="40"/>
        <v>1</v>
      </c>
      <c r="G157" s="36">
        <f>E157</f>
        <v>453600</v>
      </c>
      <c r="H157" s="37">
        <f t="shared" si="41"/>
        <v>1</v>
      </c>
      <c r="I157" s="88">
        <f t="shared" si="42"/>
        <v>0</v>
      </c>
      <c r="J157" s="37">
        <f t="shared" si="43"/>
        <v>0</v>
      </c>
    </row>
    <row r="158" spans="1:12">
      <c r="A158" s="12"/>
      <c r="B158" s="16" t="s">
        <v>30</v>
      </c>
      <c r="C158" s="56">
        <v>10</v>
      </c>
      <c r="D158" s="58" t="s">
        <v>26</v>
      </c>
      <c r="E158" s="87">
        <v>2500000</v>
      </c>
      <c r="F158" s="60">
        <f t="shared" si="40"/>
        <v>0</v>
      </c>
      <c r="G158" s="36">
        <v>0</v>
      </c>
      <c r="H158" s="37">
        <f t="shared" si="41"/>
        <v>0</v>
      </c>
      <c r="I158" s="88">
        <f t="shared" si="42"/>
        <v>2500000</v>
      </c>
      <c r="J158" s="37">
        <f t="shared" si="43"/>
        <v>1</v>
      </c>
    </row>
    <row r="159" spans="1:12">
      <c r="A159" s="12"/>
      <c r="B159" s="16" t="s">
        <v>57</v>
      </c>
      <c r="C159" s="56">
        <v>1</v>
      </c>
      <c r="D159" s="58" t="s">
        <v>18</v>
      </c>
      <c r="E159" s="87">
        <v>750000</v>
      </c>
      <c r="F159" s="60">
        <f t="shared" si="40"/>
        <v>0</v>
      </c>
      <c r="G159" s="36">
        <v>0</v>
      </c>
      <c r="H159" s="37">
        <f t="shared" si="41"/>
        <v>0</v>
      </c>
      <c r="I159" s="88">
        <f t="shared" si="42"/>
        <v>750000</v>
      </c>
      <c r="J159" s="37">
        <f t="shared" si="43"/>
        <v>1</v>
      </c>
    </row>
    <row r="160" spans="1:12">
      <c r="A160" s="12"/>
      <c r="B160" s="16" t="s">
        <v>27</v>
      </c>
      <c r="C160" s="56">
        <v>6</v>
      </c>
      <c r="D160" s="67" t="s">
        <v>18</v>
      </c>
      <c r="E160" s="87">
        <v>1500000</v>
      </c>
      <c r="F160" s="60">
        <f t="shared" si="40"/>
        <v>0</v>
      </c>
      <c r="G160" s="36">
        <v>0</v>
      </c>
      <c r="H160" s="37">
        <f t="shared" si="41"/>
        <v>0</v>
      </c>
      <c r="I160" s="88">
        <f t="shared" si="42"/>
        <v>1500000</v>
      </c>
      <c r="J160" s="37">
        <f t="shared" si="43"/>
        <v>1</v>
      </c>
    </row>
    <row r="161" spans="1:12">
      <c r="A161" s="12"/>
      <c r="B161" s="16" t="s">
        <v>36</v>
      </c>
      <c r="C161" s="56">
        <v>5</v>
      </c>
      <c r="D161" s="67" t="s">
        <v>18</v>
      </c>
      <c r="E161" s="87">
        <v>1250000</v>
      </c>
      <c r="F161" s="60">
        <f t="shared" si="40"/>
        <v>0</v>
      </c>
      <c r="G161" s="36">
        <v>0</v>
      </c>
      <c r="H161" s="37">
        <f t="shared" si="41"/>
        <v>0</v>
      </c>
      <c r="I161" s="88">
        <f t="shared" si="42"/>
        <v>1250000</v>
      </c>
      <c r="J161" s="37">
        <f t="shared" si="43"/>
        <v>1</v>
      </c>
    </row>
    <row r="162" spans="1:12">
      <c r="A162" s="12"/>
      <c r="B162" s="16" t="s">
        <v>28</v>
      </c>
      <c r="C162" s="56">
        <v>12</v>
      </c>
      <c r="D162" s="67" t="s">
        <v>24</v>
      </c>
      <c r="E162" s="87">
        <v>3000000</v>
      </c>
      <c r="F162" s="60">
        <f t="shared" ref="F162:F163" si="44">+H162</f>
        <v>0</v>
      </c>
      <c r="G162" s="36">
        <v>0</v>
      </c>
      <c r="H162" s="37">
        <f t="shared" ref="H162:H163" si="45">+G162/E162*100%</f>
        <v>0</v>
      </c>
      <c r="I162" s="88">
        <f t="shared" ref="I162:I163" si="46">E162-G162</f>
        <v>3000000</v>
      </c>
      <c r="J162" s="37">
        <f t="shared" ref="J162:J163" si="47">100%-H162</f>
        <v>1</v>
      </c>
    </row>
    <row r="163" spans="1:12">
      <c r="A163" s="12"/>
      <c r="B163" s="16" t="s">
        <v>72</v>
      </c>
      <c r="C163" s="56">
        <v>1</v>
      </c>
      <c r="D163" s="58" t="s">
        <v>24</v>
      </c>
      <c r="E163" s="86">
        <v>4000000</v>
      </c>
      <c r="F163" s="60">
        <f t="shared" si="44"/>
        <v>0</v>
      </c>
      <c r="G163" s="36">
        <v>0</v>
      </c>
      <c r="H163" s="37">
        <f t="shared" si="45"/>
        <v>0</v>
      </c>
      <c r="I163" s="88">
        <f t="shared" si="46"/>
        <v>4000000</v>
      </c>
      <c r="J163" s="37">
        <f t="shared" si="47"/>
        <v>1</v>
      </c>
      <c r="K163" s="68">
        <f>SUM(E151:E163)</f>
        <v>30000000</v>
      </c>
    </row>
    <row r="164" spans="1:12">
      <c r="A164" s="15"/>
      <c r="B164" s="71" t="s">
        <v>58</v>
      </c>
      <c r="C164" s="61"/>
      <c r="D164" s="61"/>
      <c r="E164" s="83"/>
      <c r="F164" s="62"/>
      <c r="G164" s="63"/>
      <c r="H164" s="42"/>
      <c r="I164" s="89"/>
      <c r="J164" s="43"/>
      <c r="K164" s="31"/>
    </row>
    <row r="165" spans="1:12">
      <c r="A165" s="12"/>
      <c r="B165" s="16" t="s">
        <v>33</v>
      </c>
      <c r="C165" s="56">
        <v>1</v>
      </c>
      <c r="D165" s="58" t="s">
        <v>18</v>
      </c>
      <c r="E165" s="87">
        <v>1500000</v>
      </c>
      <c r="F165" s="60">
        <f t="shared" ref="F165:F176" si="48">+H165</f>
        <v>0</v>
      </c>
      <c r="G165" s="36">
        <v>0</v>
      </c>
      <c r="H165" s="37">
        <f t="shared" ref="H165:H176" si="49">+G165/E165*100%</f>
        <v>0</v>
      </c>
      <c r="I165" s="88">
        <f t="shared" ref="I165:I176" si="50">E165-G165</f>
        <v>1500000</v>
      </c>
      <c r="J165" s="37">
        <f t="shared" ref="J165:J176" si="51">100%-H165</f>
        <v>1</v>
      </c>
    </row>
    <row r="166" spans="1:12">
      <c r="A166" s="12"/>
      <c r="B166" s="16" t="s">
        <v>80</v>
      </c>
      <c r="C166" s="56">
        <v>1</v>
      </c>
      <c r="D166" s="58" t="s">
        <v>24</v>
      </c>
      <c r="E166" s="87">
        <v>3000000</v>
      </c>
      <c r="F166" s="60">
        <f t="shared" si="48"/>
        <v>0</v>
      </c>
      <c r="G166" s="36">
        <v>0</v>
      </c>
      <c r="H166" s="37">
        <f t="shared" si="49"/>
        <v>0</v>
      </c>
      <c r="I166" s="88">
        <f t="shared" si="50"/>
        <v>3000000</v>
      </c>
      <c r="J166" s="37">
        <f t="shared" si="51"/>
        <v>1</v>
      </c>
    </row>
    <row r="167" spans="1:12">
      <c r="A167" s="12"/>
      <c r="B167" s="16" t="s">
        <v>82</v>
      </c>
      <c r="C167" s="56">
        <v>1</v>
      </c>
      <c r="D167" s="58" t="s">
        <v>24</v>
      </c>
      <c r="E167" s="87">
        <v>1750000</v>
      </c>
      <c r="F167" s="60">
        <f t="shared" si="48"/>
        <v>0</v>
      </c>
      <c r="G167" s="36">
        <v>0</v>
      </c>
      <c r="H167" s="37">
        <f t="shared" si="49"/>
        <v>0</v>
      </c>
      <c r="I167" s="88">
        <f t="shared" si="50"/>
        <v>1750000</v>
      </c>
      <c r="J167" s="37">
        <f t="shared" si="51"/>
        <v>1</v>
      </c>
    </row>
    <row r="168" spans="1:12">
      <c r="A168" s="12"/>
      <c r="B168" s="16" t="s">
        <v>68</v>
      </c>
      <c r="C168" s="56">
        <v>2</v>
      </c>
      <c r="D168" s="58" t="s">
        <v>26</v>
      </c>
      <c r="E168" s="87">
        <v>4000000</v>
      </c>
      <c r="F168" s="60">
        <f t="shared" si="48"/>
        <v>1</v>
      </c>
      <c r="G168" s="36">
        <f>E168</f>
        <v>4000000</v>
      </c>
      <c r="H168" s="37">
        <f t="shared" si="49"/>
        <v>1</v>
      </c>
      <c r="I168" s="88">
        <f t="shared" si="50"/>
        <v>0</v>
      </c>
      <c r="J168" s="37">
        <f t="shared" si="51"/>
        <v>0</v>
      </c>
    </row>
    <row r="169" spans="1:12">
      <c r="A169" s="12"/>
      <c r="B169" s="16" t="s">
        <v>25</v>
      </c>
      <c r="C169" s="56">
        <v>1</v>
      </c>
      <c r="D169" s="58" t="s">
        <v>71</v>
      </c>
      <c r="E169" s="87">
        <v>3000000</v>
      </c>
      <c r="F169" s="60">
        <f t="shared" si="48"/>
        <v>0.5</v>
      </c>
      <c r="G169" s="36">
        <v>1500000</v>
      </c>
      <c r="H169" s="37">
        <f t="shared" si="49"/>
        <v>0.5</v>
      </c>
      <c r="I169" s="88">
        <f t="shared" si="50"/>
        <v>1500000</v>
      </c>
      <c r="J169" s="37">
        <f t="shared" si="51"/>
        <v>0.5</v>
      </c>
      <c r="K169" s="31"/>
      <c r="L169" s="32"/>
    </row>
    <row r="170" spans="1:12">
      <c r="A170" s="12"/>
      <c r="B170" s="16" t="s">
        <v>30</v>
      </c>
      <c r="C170" s="56">
        <v>10</v>
      </c>
      <c r="D170" s="58" t="s">
        <v>26</v>
      </c>
      <c r="E170" s="87">
        <v>2500000</v>
      </c>
      <c r="F170" s="60">
        <f t="shared" si="48"/>
        <v>0</v>
      </c>
      <c r="G170" s="36">
        <v>0</v>
      </c>
      <c r="H170" s="37">
        <f t="shared" si="49"/>
        <v>0</v>
      </c>
      <c r="I170" s="88">
        <f t="shared" si="50"/>
        <v>2500000</v>
      </c>
      <c r="J170" s="37">
        <f t="shared" si="51"/>
        <v>1</v>
      </c>
    </row>
    <row r="171" spans="1:12">
      <c r="A171" s="12"/>
      <c r="B171" s="16" t="s">
        <v>59</v>
      </c>
      <c r="C171" s="56">
        <v>1</v>
      </c>
      <c r="D171" s="58" t="s">
        <v>18</v>
      </c>
      <c r="E171" s="87">
        <v>750000</v>
      </c>
      <c r="F171" s="60">
        <f t="shared" si="48"/>
        <v>0</v>
      </c>
      <c r="G171" s="36">
        <v>0</v>
      </c>
      <c r="H171" s="37">
        <f t="shared" si="49"/>
        <v>0</v>
      </c>
      <c r="I171" s="88">
        <f t="shared" si="50"/>
        <v>750000</v>
      </c>
      <c r="J171" s="37">
        <f t="shared" si="51"/>
        <v>1</v>
      </c>
    </row>
    <row r="172" spans="1:12">
      <c r="A172" s="12"/>
      <c r="B172" s="16" t="s">
        <v>27</v>
      </c>
      <c r="C172" s="56">
        <v>10</v>
      </c>
      <c r="D172" s="67" t="s">
        <v>18</v>
      </c>
      <c r="E172" s="87">
        <v>2500000</v>
      </c>
      <c r="F172" s="60">
        <f t="shared" si="48"/>
        <v>0</v>
      </c>
      <c r="G172" s="36">
        <v>0</v>
      </c>
      <c r="H172" s="37">
        <f t="shared" si="49"/>
        <v>0</v>
      </c>
      <c r="I172" s="88">
        <f t="shared" si="50"/>
        <v>2500000</v>
      </c>
      <c r="J172" s="37">
        <f t="shared" si="51"/>
        <v>1</v>
      </c>
      <c r="K172" s="31"/>
      <c r="L172" s="32"/>
    </row>
    <row r="173" spans="1:12">
      <c r="A173" s="12"/>
      <c r="B173" s="16" t="s">
        <v>36</v>
      </c>
      <c r="C173" s="56">
        <v>16</v>
      </c>
      <c r="D173" s="67" t="s">
        <v>18</v>
      </c>
      <c r="E173" s="87">
        <v>4000000</v>
      </c>
      <c r="F173" s="60">
        <f t="shared" si="48"/>
        <v>0</v>
      </c>
      <c r="G173" s="36">
        <v>0</v>
      </c>
      <c r="H173" s="37">
        <f t="shared" si="49"/>
        <v>0</v>
      </c>
      <c r="I173" s="88">
        <f t="shared" si="50"/>
        <v>4000000</v>
      </c>
      <c r="J173" s="37">
        <f t="shared" si="51"/>
        <v>1</v>
      </c>
    </row>
    <row r="174" spans="1:12">
      <c r="A174" s="12"/>
      <c r="B174" s="70" t="s">
        <v>79</v>
      </c>
      <c r="C174" s="56">
        <v>1</v>
      </c>
      <c r="D174" s="56" t="s">
        <v>24</v>
      </c>
      <c r="E174" s="82">
        <v>2000000</v>
      </c>
      <c r="F174" s="60">
        <f t="shared" si="48"/>
        <v>0</v>
      </c>
      <c r="G174" s="59">
        <v>0</v>
      </c>
      <c r="H174" s="37">
        <f t="shared" si="49"/>
        <v>0</v>
      </c>
      <c r="I174" s="88">
        <f t="shared" si="50"/>
        <v>2000000</v>
      </c>
      <c r="J174" s="37">
        <f t="shared" si="51"/>
        <v>1</v>
      </c>
    </row>
    <row r="175" spans="1:12">
      <c r="A175" s="12"/>
      <c r="B175" s="16" t="s">
        <v>28</v>
      </c>
      <c r="C175" s="56">
        <v>12</v>
      </c>
      <c r="D175" s="58" t="s">
        <v>24</v>
      </c>
      <c r="E175" s="86">
        <v>3000000</v>
      </c>
      <c r="F175" s="60">
        <f t="shared" si="48"/>
        <v>0</v>
      </c>
      <c r="G175" s="36">
        <v>0</v>
      </c>
      <c r="H175" s="37">
        <f t="shared" si="49"/>
        <v>0</v>
      </c>
      <c r="I175" s="88">
        <f t="shared" si="50"/>
        <v>3000000</v>
      </c>
      <c r="J175" s="37">
        <f t="shared" si="51"/>
        <v>1</v>
      </c>
    </row>
    <row r="176" spans="1:12">
      <c r="A176" s="12"/>
      <c r="B176" s="52" t="s">
        <v>69</v>
      </c>
      <c r="C176" s="56">
        <v>1</v>
      </c>
      <c r="D176" s="67" t="s">
        <v>24</v>
      </c>
      <c r="E176" s="87">
        <v>2000000</v>
      </c>
      <c r="F176" s="60">
        <f t="shared" si="48"/>
        <v>0</v>
      </c>
      <c r="G176" s="36">
        <v>0</v>
      </c>
      <c r="H176" s="37">
        <f t="shared" si="49"/>
        <v>0</v>
      </c>
      <c r="I176" s="88">
        <f t="shared" si="50"/>
        <v>2000000</v>
      </c>
      <c r="J176" s="37">
        <f t="shared" si="51"/>
        <v>1</v>
      </c>
      <c r="K176" s="31">
        <f>SUM(E165:E176)</f>
        <v>30000000</v>
      </c>
    </row>
    <row r="177" spans="1:11">
      <c r="A177" s="14"/>
      <c r="B177" s="44"/>
      <c r="C177" s="45"/>
      <c r="D177" s="44"/>
      <c r="E177" s="46"/>
      <c r="F177" s="46"/>
      <c r="G177" s="47"/>
      <c r="H177" s="48"/>
      <c r="I177" s="44"/>
      <c r="J177" s="44"/>
      <c r="K177" s="31"/>
    </row>
    <row r="178" spans="1:11">
      <c r="B178" s="49"/>
      <c r="C178" s="49"/>
      <c r="D178" s="49"/>
      <c r="E178" s="50"/>
      <c r="F178" s="50"/>
      <c r="G178" s="51"/>
      <c r="H178" s="49"/>
      <c r="I178" s="104" t="s">
        <v>120</v>
      </c>
      <c r="J178" s="49"/>
    </row>
    <row r="179" spans="1:11">
      <c r="B179" s="49"/>
      <c r="C179" s="49"/>
      <c r="D179" s="49"/>
      <c r="E179" s="50"/>
      <c r="F179" s="50"/>
      <c r="G179" s="51"/>
      <c r="H179" s="49"/>
      <c r="I179" s="33" t="s">
        <v>60</v>
      </c>
      <c r="J179" s="49"/>
    </row>
    <row r="180" spans="1:11">
      <c r="B180" s="49"/>
      <c r="C180" s="49"/>
      <c r="D180" s="49"/>
      <c r="E180" s="50"/>
      <c r="F180" s="50"/>
      <c r="G180" s="51"/>
      <c r="H180" s="49"/>
      <c r="I180" s="33"/>
      <c r="J180" s="49"/>
    </row>
    <row r="181" spans="1:11">
      <c r="B181" s="49"/>
      <c r="C181" s="49"/>
      <c r="D181" s="49"/>
      <c r="E181" s="50"/>
      <c r="F181" s="50"/>
      <c r="G181" s="51"/>
      <c r="H181" s="49"/>
      <c r="I181" s="33"/>
      <c r="J181" s="49"/>
    </row>
    <row r="182" spans="1:11">
      <c r="B182" s="49"/>
      <c r="C182" s="49"/>
      <c r="D182" s="49"/>
      <c r="E182" s="50"/>
      <c r="F182" s="50"/>
      <c r="G182" s="51"/>
      <c r="H182" s="49"/>
      <c r="I182" s="33"/>
      <c r="J182" s="49"/>
    </row>
    <row r="183" spans="1:11">
      <c r="B183" s="49"/>
      <c r="C183" s="49"/>
      <c r="D183" s="49"/>
      <c r="E183" s="50"/>
      <c r="F183" s="50"/>
      <c r="G183" s="51"/>
      <c r="H183" s="49"/>
      <c r="I183" s="33"/>
      <c r="J183" s="49"/>
    </row>
    <row r="184" spans="1:11">
      <c r="B184" s="49"/>
      <c r="C184" s="49"/>
      <c r="D184" s="49"/>
      <c r="E184" s="50"/>
      <c r="F184" s="50"/>
      <c r="G184" s="51"/>
      <c r="H184" s="49"/>
      <c r="I184" s="69" t="s">
        <v>76</v>
      </c>
      <c r="J184" s="49"/>
    </row>
    <row r="185" spans="1:11">
      <c r="B185" s="49"/>
      <c r="C185" s="49"/>
      <c r="D185" s="49"/>
      <c r="E185" s="50"/>
      <c r="F185" s="50"/>
      <c r="G185" s="51"/>
      <c r="H185" s="49"/>
      <c r="I185" s="69" t="s">
        <v>77</v>
      </c>
      <c r="J185" s="49"/>
    </row>
  </sheetData>
  <mergeCells count="8">
    <mergeCell ref="A1:J1"/>
    <mergeCell ref="A2:J2"/>
    <mergeCell ref="A6:A8"/>
    <mergeCell ref="B6:B8"/>
    <mergeCell ref="C6:D7"/>
    <mergeCell ref="E6:E8"/>
    <mergeCell ref="F6:H7"/>
    <mergeCell ref="I6:J7"/>
  </mergeCells>
  <printOptions horizontalCentered="1"/>
  <pageMargins left="0.31458333333333299" right="0.31458333333333299" top="0.17" bottom="0.74791666666666701" header="0.31458333333333299" footer="0.31458333333333299"/>
  <pageSetup paperSize="5" fitToHeight="0" orientation="landscape" horizontalDpi="4294967293" r:id="rId1"/>
  <rowBreaks count="4" manualBreakCount="4">
    <brk id="24" max="9" man="1"/>
    <brk id="46" max="9" man="1"/>
    <brk id="113" max="9" man="1"/>
    <brk id="14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JUNI 2025</vt:lpstr>
      <vt:lpstr>'JUNI 2025'!Print_Area</vt:lpstr>
      <vt:lpstr>'JUNI 2025'!Print_Titles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ismail - [2010]</cp:lastModifiedBy>
  <cp:lastPrinted>2023-11-13T05:00:18Z</cp:lastPrinted>
  <dcterms:created xsi:type="dcterms:W3CDTF">2022-07-21T06:38:00Z</dcterms:created>
  <dcterms:modified xsi:type="dcterms:W3CDTF">2025-08-04T04:34:20Z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1ED4E52237AD467D93B786466DFDA941</vt:lpwstr>
  </property>
  <property fmtid="{D5CDD505-2E9C-101B-9397-08002B2CF9AE}" pid="3" name="KSOProductBuildVer">
    <vt:lpwstr>1033-11.2.0.11191</vt:lpwstr>
  </property>
</Properties>
</file>